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  <sheet name="SO 02 - ZTI" sheetId="3" r:id="rId3"/>
    <sheet name="SO 03 - Ústřední vytápění" sheetId="4" r:id="rId4"/>
    <sheet name="SO 04 - Elektroinstalace" sheetId="5" r:id="rId5"/>
    <sheet name="SO 05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Stavební část'!$C$132:$K$501</definedName>
    <definedName name="_xlnm.Print_Area" localSheetId="1">'SO 01 - Stavební část'!$C$4:$J$76,'SO 01 - Stavební část'!$C$82:$J$114,'SO 01 - Stavební část'!$C$120:$J$501</definedName>
    <definedName name="_xlnm.Print_Titles" localSheetId="1">'SO 01 - Stavební část'!$132:$132</definedName>
    <definedName name="_xlnm._FilterDatabase" localSheetId="2" hidden="1">'SO 02 - ZTI'!$C$128:$K$313</definedName>
    <definedName name="_xlnm.Print_Area" localSheetId="2">'SO 02 - ZTI'!$C$4:$J$76,'SO 02 - ZTI'!$C$82:$J$110,'SO 02 - ZTI'!$C$116:$J$313</definedName>
    <definedName name="_xlnm.Print_Titles" localSheetId="2">'SO 02 - ZTI'!$128:$128</definedName>
    <definedName name="_xlnm._FilterDatabase" localSheetId="3" hidden="1">'SO 03 - Ústřední vytápění'!$C$126:$K$202</definedName>
    <definedName name="_xlnm.Print_Area" localSheetId="3">'SO 03 - Ústřední vytápění'!$C$4:$J$76,'SO 03 - Ústřední vytápění'!$C$82:$J$108,'SO 03 - Ústřední vytápění'!$C$114:$J$202</definedName>
    <definedName name="_xlnm.Print_Titles" localSheetId="3">'SO 03 - Ústřední vytápění'!$126:$126</definedName>
    <definedName name="_xlnm._FilterDatabase" localSheetId="4" hidden="1">'SO 04 - Elektroinstalace'!$C$120:$K$324</definedName>
    <definedName name="_xlnm.Print_Area" localSheetId="4">'SO 04 - Elektroinstalace'!$C$4:$J$76,'SO 04 - Elektroinstalace'!$C$82:$J$102,'SO 04 - Elektroinstalace'!$C$108:$J$324</definedName>
    <definedName name="_xlnm.Print_Titles" localSheetId="4">'SO 04 - Elektroinstalace'!$120:$120</definedName>
    <definedName name="_xlnm._FilterDatabase" localSheetId="5" hidden="1">'SO 05 - VRN'!$C$121:$K$137</definedName>
    <definedName name="_xlnm.Print_Area" localSheetId="5">'SO 05 - VRN'!$C$4:$J$76,'SO 05 - VRN'!$C$82:$J$103,'SO 05 - VRN'!$C$109:$J$137</definedName>
    <definedName name="_xlnm.Print_Titles" localSheetId="5">'SO 05 - VRN'!$121:$121</definedName>
  </definedNames>
  <calcPr/>
</workbook>
</file>

<file path=xl/calcChain.xml><?xml version="1.0" encoding="utf-8"?>
<calcChain xmlns="http://schemas.openxmlformats.org/spreadsheetml/2006/main">
  <c i="6" l="1" r="J123"/>
  <c r="J37"/>
  <c r="J36"/>
  <c i="1" r="AY99"/>
  <c i="6" r="J35"/>
  <c i="1" r="AX99"/>
  <c i="6" r="BI136"/>
  <c r="BG136"/>
  <c r="BF136"/>
  <c r="BE136"/>
  <c r="T136"/>
  <c r="T135"/>
  <c r="R136"/>
  <c r="R135"/>
  <c r="P136"/>
  <c r="P135"/>
  <c r="BI132"/>
  <c r="BG132"/>
  <c r="BF132"/>
  <c r="BE132"/>
  <c r="T132"/>
  <c r="T131"/>
  <c r="R132"/>
  <c r="R131"/>
  <c r="P132"/>
  <c r="P131"/>
  <c r="BI129"/>
  <c r="BG129"/>
  <c r="BF129"/>
  <c r="BE129"/>
  <c r="T129"/>
  <c r="T128"/>
  <c r="R129"/>
  <c r="R128"/>
  <c r="P129"/>
  <c r="P128"/>
  <c r="BI126"/>
  <c r="BG126"/>
  <c r="BF126"/>
  <c r="BE126"/>
  <c r="T126"/>
  <c r="T125"/>
  <c r="T124"/>
  <c r="T122"/>
  <c r="R126"/>
  <c r="R125"/>
  <c r="R124"/>
  <c r="R122"/>
  <c r="P126"/>
  <c r="P125"/>
  <c r="P124"/>
  <c r="P122"/>
  <c i="1" r="AU99"/>
  <c i="6" r="J97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5" r="J37"/>
  <c r="J36"/>
  <c i="1" r="AY98"/>
  <c i="5" r="J35"/>
  <c i="1" r="AX98"/>
  <c i="5" r="BI323"/>
  <c r="BG323"/>
  <c r="BF323"/>
  <c r="BE323"/>
  <c r="T323"/>
  <c r="R323"/>
  <c r="P323"/>
  <c r="BI320"/>
  <c r="BG320"/>
  <c r="BF320"/>
  <c r="BE320"/>
  <c r="T320"/>
  <c r="R320"/>
  <c r="P320"/>
  <c r="BI317"/>
  <c r="BG317"/>
  <c r="BF317"/>
  <c r="BE317"/>
  <c r="T317"/>
  <c r="R317"/>
  <c r="P317"/>
  <c r="BI315"/>
  <c r="BG315"/>
  <c r="BF315"/>
  <c r="BE315"/>
  <c r="T315"/>
  <c r="R315"/>
  <c r="P315"/>
  <c r="BI312"/>
  <c r="BG312"/>
  <c r="BF312"/>
  <c r="BE312"/>
  <c r="T312"/>
  <c r="R312"/>
  <c r="P312"/>
  <c r="BI310"/>
  <c r="BG310"/>
  <c r="BF310"/>
  <c r="BE310"/>
  <c r="T310"/>
  <c r="R310"/>
  <c r="P310"/>
  <c r="BI308"/>
  <c r="BG308"/>
  <c r="BF308"/>
  <c r="BE308"/>
  <c r="T308"/>
  <c r="R308"/>
  <c r="P308"/>
  <c r="BI306"/>
  <c r="BG306"/>
  <c r="BF306"/>
  <c r="BE306"/>
  <c r="T306"/>
  <c r="R306"/>
  <c r="P306"/>
  <c r="BI304"/>
  <c r="BG304"/>
  <c r="BF304"/>
  <c r="BE304"/>
  <c r="T304"/>
  <c r="R304"/>
  <c r="P304"/>
  <c r="BI302"/>
  <c r="BG302"/>
  <c r="BF302"/>
  <c r="BE302"/>
  <c r="T302"/>
  <c r="R302"/>
  <c r="P302"/>
  <c r="BI300"/>
  <c r="BG300"/>
  <c r="BF300"/>
  <c r="BE300"/>
  <c r="T300"/>
  <c r="R300"/>
  <c r="P300"/>
  <c r="BI298"/>
  <c r="BG298"/>
  <c r="BF298"/>
  <c r="BE298"/>
  <c r="T298"/>
  <c r="R298"/>
  <c r="P298"/>
  <c r="BI296"/>
  <c r="BG296"/>
  <c r="BF296"/>
  <c r="BE296"/>
  <c r="T296"/>
  <c r="R296"/>
  <c r="P296"/>
  <c r="BI294"/>
  <c r="BG294"/>
  <c r="BF294"/>
  <c r="BE294"/>
  <c r="T294"/>
  <c r="R294"/>
  <c r="P294"/>
  <c r="BI292"/>
  <c r="BG292"/>
  <c r="BF292"/>
  <c r="BE292"/>
  <c r="T292"/>
  <c r="R292"/>
  <c r="P292"/>
  <c r="BI290"/>
  <c r="BG290"/>
  <c r="BF290"/>
  <c r="BE290"/>
  <c r="T290"/>
  <c r="R290"/>
  <c r="P290"/>
  <c r="BI288"/>
  <c r="BG288"/>
  <c r="BF288"/>
  <c r="BE288"/>
  <c r="T288"/>
  <c r="R288"/>
  <c r="P288"/>
  <c r="BI286"/>
  <c r="BG286"/>
  <c r="BF286"/>
  <c r="BE286"/>
  <c r="T286"/>
  <c r="R286"/>
  <c r="P286"/>
  <c r="BI284"/>
  <c r="BG284"/>
  <c r="BF284"/>
  <c r="BE284"/>
  <c r="T284"/>
  <c r="R284"/>
  <c r="P284"/>
  <c r="BI282"/>
  <c r="BG282"/>
  <c r="BF282"/>
  <c r="BE282"/>
  <c r="T282"/>
  <c r="R282"/>
  <c r="P282"/>
  <c r="BI280"/>
  <c r="BG280"/>
  <c r="BF280"/>
  <c r="BE280"/>
  <c r="T280"/>
  <c r="R280"/>
  <c r="P280"/>
  <c r="BI278"/>
  <c r="BG278"/>
  <c r="BF278"/>
  <c r="BE278"/>
  <c r="T278"/>
  <c r="R278"/>
  <c r="P278"/>
  <c r="BI276"/>
  <c r="BG276"/>
  <c r="BF276"/>
  <c r="BE276"/>
  <c r="T276"/>
  <c r="R276"/>
  <c r="P276"/>
  <c r="BI273"/>
  <c r="BG273"/>
  <c r="BF273"/>
  <c r="BE273"/>
  <c r="T273"/>
  <c r="R273"/>
  <c r="P273"/>
  <c r="BI271"/>
  <c r="BG271"/>
  <c r="BF271"/>
  <c r="BE271"/>
  <c r="T271"/>
  <c r="R271"/>
  <c r="P271"/>
  <c r="BI269"/>
  <c r="BG269"/>
  <c r="BF269"/>
  <c r="BE269"/>
  <c r="T269"/>
  <c r="R269"/>
  <c r="P269"/>
  <c r="BI267"/>
  <c r="BG267"/>
  <c r="BF267"/>
  <c r="BE267"/>
  <c r="T267"/>
  <c r="R267"/>
  <c r="P267"/>
  <c r="BI265"/>
  <c r="BG265"/>
  <c r="BF265"/>
  <c r="BE265"/>
  <c r="T265"/>
  <c r="R265"/>
  <c r="P265"/>
  <c r="BI263"/>
  <c r="BG263"/>
  <c r="BF263"/>
  <c r="BE263"/>
  <c r="T263"/>
  <c r="R263"/>
  <c r="P263"/>
  <c r="BI261"/>
  <c r="BG261"/>
  <c r="BF261"/>
  <c r="BE261"/>
  <c r="T261"/>
  <c r="R261"/>
  <c r="P261"/>
  <c r="BI259"/>
  <c r="BG259"/>
  <c r="BF259"/>
  <c r="BE259"/>
  <c r="T259"/>
  <c r="R259"/>
  <c r="P259"/>
  <c r="BI257"/>
  <c r="BG257"/>
  <c r="BF257"/>
  <c r="BE257"/>
  <c r="T257"/>
  <c r="R257"/>
  <c r="P257"/>
  <c r="BI255"/>
  <c r="BG255"/>
  <c r="BF255"/>
  <c r="BE255"/>
  <c r="T255"/>
  <c r="R255"/>
  <c r="P255"/>
  <c r="BI253"/>
  <c r="BG253"/>
  <c r="BF253"/>
  <c r="BE253"/>
  <c r="T253"/>
  <c r="R253"/>
  <c r="P253"/>
  <c r="BI251"/>
  <c r="BG251"/>
  <c r="BF251"/>
  <c r="BE251"/>
  <c r="T251"/>
  <c r="R251"/>
  <c r="P251"/>
  <c r="BI249"/>
  <c r="BG249"/>
  <c r="BF249"/>
  <c r="BE249"/>
  <c r="T249"/>
  <c r="R249"/>
  <c r="P249"/>
  <c r="BI247"/>
  <c r="BG247"/>
  <c r="BF247"/>
  <c r="BE247"/>
  <c r="T247"/>
  <c r="R247"/>
  <c r="P247"/>
  <c r="BI245"/>
  <c r="BG245"/>
  <c r="BF245"/>
  <c r="BE245"/>
  <c r="T245"/>
  <c r="R245"/>
  <c r="P245"/>
  <c r="BI242"/>
  <c r="BG242"/>
  <c r="BF242"/>
  <c r="BE242"/>
  <c r="T242"/>
  <c r="R242"/>
  <c r="P242"/>
  <c r="BI240"/>
  <c r="BG240"/>
  <c r="BF240"/>
  <c r="BE240"/>
  <c r="T240"/>
  <c r="R240"/>
  <c r="P240"/>
  <c r="BI238"/>
  <c r="BG238"/>
  <c r="BF238"/>
  <c r="BE238"/>
  <c r="T238"/>
  <c r="R238"/>
  <c r="P238"/>
  <c r="BI236"/>
  <c r="BG236"/>
  <c r="BF236"/>
  <c r="BE236"/>
  <c r="T236"/>
  <c r="R236"/>
  <c r="P236"/>
  <c r="BI234"/>
  <c r="BG234"/>
  <c r="BF234"/>
  <c r="BE234"/>
  <c r="T234"/>
  <c r="R234"/>
  <c r="P234"/>
  <c r="BI232"/>
  <c r="BG232"/>
  <c r="BF232"/>
  <c r="BE232"/>
  <c r="T232"/>
  <c r="R232"/>
  <c r="P232"/>
  <c r="BI230"/>
  <c r="BG230"/>
  <c r="BF230"/>
  <c r="BE230"/>
  <c r="T230"/>
  <c r="R230"/>
  <c r="P230"/>
  <c r="BI228"/>
  <c r="BG228"/>
  <c r="BF228"/>
  <c r="BE228"/>
  <c r="T228"/>
  <c r="R228"/>
  <c r="P228"/>
  <c r="BI226"/>
  <c r="BG226"/>
  <c r="BF226"/>
  <c r="BE226"/>
  <c r="T226"/>
  <c r="R226"/>
  <c r="P226"/>
  <c r="BI224"/>
  <c r="BG224"/>
  <c r="BF224"/>
  <c r="BE224"/>
  <c r="T224"/>
  <c r="R224"/>
  <c r="P224"/>
  <c r="BI222"/>
  <c r="BG222"/>
  <c r="BF222"/>
  <c r="BE222"/>
  <c r="T222"/>
  <c r="R222"/>
  <c r="P222"/>
  <c r="BI220"/>
  <c r="BG220"/>
  <c r="BF220"/>
  <c r="BE220"/>
  <c r="T220"/>
  <c r="R220"/>
  <c r="P220"/>
  <c r="BI218"/>
  <c r="BG218"/>
  <c r="BF218"/>
  <c r="BE218"/>
  <c r="T218"/>
  <c r="R218"/>
  <c r="P218"/>
  <c r="BI216"/>
  <c r="BG216"/>
  <c r="BF216"/>
  <c r="BE216"/>
  <c r="T216"/>
  <c r="R216"/>
  <c r="P216"/>
  <c r="BI214"/>
  <c r="BG214"/>
  <c r="BF214"/>
  <c r="BE214"/>
  <c r="T214"/>
  <c r="R214"/>
  <c r="P214"/>
  <c r="BI212"/>
  <c r="BG212"/>
  <c r="BF212"/>
  <c r="BE212"/>
  <c r="T212"/>
  <c r="R212"/>
  <c r="P212"/>
  <c r="BI210"/>
  <c r="BG210"/>
  <c r="BF210"/>
  <c r="BE210"/>
  <c r="T210"/>
  <c r="R210"/>
  <c r="P210"/>
  <c r="BI208"/>
  <c r="BG208"/>
  <c r="BF208"/>
  <c r="BE208"/>
  <c r="T208"/>
  <c r="R208"/>
  <c r="P208"/>
  <c r="BI206"/>
  <c r="BG206"/>
  <c r="BF206"/>
  <c r="BE206"/>
  <c r="T206"/>
  <c r="R206"/>
  <c r="P206"/>
  <c r="BI204"/>
  <c r="BG204"/>
  <c r="BF204"/>
  <c r="BE204"/>
  <c r="T204"/>
  <c r="R204"/>
  <c r="P204"/>
  <c r="BI202"/>
  <c r="BG202"/>
  <c r="BF202"/>
  <c r="BE202"/>
  <c r="T202"/>
  <c r="R202"/>
  <c r="P202"/>
  <c r="BI200"/>
  <c r="BG200"/>
  <c r="BF200"/>
  <c r="BE200"/>
  <c r="T200"/>
  <c r="R200"/>
  <c r="P200"/>
  <c r="BI198"/>
  <c r="BG198"/>
  <c r="BF198"/>
  <c r="BE198"/>
  <c r="T198"/>
  <c r="R198"/>
  <c r="P198"/>
  <c r="BI196"/>
  <c r="BG196"/>
  <c r="BF196"/>
  <c r="BE196"/>
  <c r="T196"/>
  <c r="R196"/>
  <c r="P196"/>
  <c r="BI194"/>
  <c r="BG194"/>
  <c r="BF194"/>
  <c r="BE194"/>
  <c r="T194"/>
  <c r="R194"/>
  <c r="P194"/>
  <c r="BI192"/>
  <c r="BG192"/>
  <c r="BF192"/>
  <c r="BE192"/>
  <c r="T192"/>
  <c r="R192"/>
  <c r="P192"/>
  <c r="BI190"/>
  <c r="BG190"/>
  <c r="BF190"/>
  <c r="BE190"/>
  <c r="T190"/>
  <c r="R190"/>
  <c r="P190"/>
  <c r="BI188"/>
  <c r="BG188"/>
  <c r="BF188"/>
  <c r="BE188"/>
  <c r="T188"/>
  <c r="R188"/>
  <c r="P188"/>
  <c r="BI186"/>
  <c r="BG186"/>
  <c r="BF186"/>
  <c r="BE186"/>
  <c r="T186"/>
  <c r="R186"/>
  <c r="P186"/>
  <c r="BI184"/>
  <c r="BG184"/>
  <c r="BF184"/>
  <c r="BE184"/>
  <c r="T184"/>
  <c r="R184"/>
  <c r="P184"/>
  <c r="BI182"/>
  <c r="BG182"/>
  <c r="BF182"/>
  <c r="BE182"/>
  <c r="T182"/>
  <c r="R182"/>
  <c r="P182"/>
  <c r="BI180"/>
  <c r="BG180"/>
  <c r="BF180"/>
  <c r="BE180"/>
  <c r="T180"/>
  <c r="R180"/>
  <c r="P180"/>
  <c r="BI178"/>
  <c r="BG178"/>
  <c r="BF178"/>
  <c r="BE178"/>
  <c r="T178"/>
  <c r="R178"/>
  <c r="P178"/>
  <c r="BI176"/>
  <c r="BG176"/>
  <c r="BF176"/>
  <c r="BE176"/>
  <c r="T176"/>
  <c r="R176"/>
  <c r="P176"/>
  <c r="BI174"/>
  <c r="BG174"/>
  <c r="BF174"/>
  <c r="BE174"/>
  <c r="T174"/>
  <c r="R174"/>
  <c r="P174"/>
  <c r="BI172"/>
  <c r="BG172"/>
  <c r="BF172"/>
  <c r="BE172"/>
  <c r="T172"/>
  <c r="R172"/>
  <c r="P172"/>
  <c r="BI170"/>
  <c r="BG170"/>
  <c r="BF170"/>
  <c r="BE170"/>
  <c r="T170"/>
  <c r="R170"/>
  <c r="P170"/>
  <c r="BI168"/>
  <c r="BG168"/>
  <c r="BF168"/>
  <c r="BE168"/>
  <c r="T168"/>
  <c r="R168"/>
  <c r="P168"/>
  <c r="BI166"/>
  <c r="BG166"/>
  <c r="BF166"/>
  <c r="BE166"/>
  <c r="T166"/>
  <c r="R166"/>
  <c r="P166"/>
  <c r="BI164"/>
  <c r="BG164"/>
  <c r="BF164"/>
  <c r="BE164"/>
  <c r="T164"/>
  <c r="R164"/>
  <c r="P164"/>
  <c r="BI162"/>
  <c r="BG162"/>
  <c r="BF162"/>
  <c r="BE162"/>
  <c r="T162"/>
  <c r="R162"/>
  <c r="P162"/>
  <c r="BI160"/>
  <c r="BG160"/>
  <c r="BF160"/>
  <c r="BE160"/>
  <c r="T160"/>
  <c r="R160"/>
  <c r="P160"/>
  <c r="BI158"/>
  <c r="BG158"/>
  <c r="BF158"/>
  <c r="BE158"/>
  <c r="T158"/>
  <c r="R158"/>
  <c r="P158"/>
  <c r="BI156"/>
  <c r="BG156"/>
  <c r="BF156"/>
  <c r="BE156"/>
  <c r="T156"/>
  <c r="R156"/>
  <c r="P156"/>
  <c r="BI154"/>
  <c r="BG154"/>
  <c r="BF154"/>
  <c r="BE154"/>
  <c r="T154"/>
  <c r="R154"/>
  <c r="P154"/>
  <c r="BI152"/>
  <c r="BG152"/>
  <c r="BF152"/>
  <c r="BE152"/>
  <c r="T152"/>
  <c r="R152"/>
  <c r="P152"/>
  <c r="BI150"/>
  <c r="BG150"/>
  <c r="BF150"/>
  <c r="BE150"/>
  <c r="T150"/>
  <c r="R150"/>
  <c r="P150"/>
  <c r="BI148"/>
  <c r="BG148"/>
  <c r="BF148"/>
  <c r="BE148"/>
  <c r="T148"/>
  <c r="R148"/>
  <c r="P148"/>
  <c r="BI146"/>
  <c r="BG146"/>
  <c r="BF146"/>
  <c r="BE146"/>
  <c r="T146"/>
  <c r="R146"/>
  <c r="P146"/>
  <c r="BI144"/>
  <c r="BG144"/>
  <c r="BF144"/>
  <c r="BE144"/>
  <c r="T144"/>
  <c r="R144"/>
  <c r="P144"/>
  <c r="BI142"/>
  <c r="BG142"/>
  <c r="BF142"/>
  <c r="BE142"/>
  <c r="T142"/>
  <c r="R142"/>
  <c r="P142"/>
  <c r="BI140"/>
  <c r="BG140"/>
  <c r="BF140"/>
  <c r="BE140"/>
  <c r="T140"/>
  <c r="R140"/>
  <c r="P140"/>
  <c r="BI138"/>
  <c r="BG138"/>
  <c r="BF138"/>
  <c r="BE138"/>
  <c r="T138"/>
  <c r="R138"/>
  <c r="P138"/>
  <c r="BI136"/>
  <c r="BG136"/>
  <c r="BF136"/>
  <c r="BE136"/>
  <c r="T136"/>
  <c r="R136"/>
  <c r="P136"/>
  <c r="BI134"/>
  <c r="BG134"/>
  <c r="BF134"/>
  <c r="BE134"/>
  <c r="T134"/>
  <c r="R134"/>
  <c r="P134"/>
  <c r="BI132"/>
  <c r="BG132"/>
  <c r="BF132"/>
  <c r="BE132"/>
  <c r="T132"/>
  <c r="R132"/>
  <c r="P132"/>
  <c r="BI130"/>
  <c r="BG130"/>
  <c r="BF130"/>
  <c r="BE130"/>
  <c r="T130"/>
  <c r="R130"/>
  <c r="P130"/>
  <c r="BI128"/>
  <c r="BG128"/>
  <c r="BF128"/>
  <c r="BE128"/>
  <c r="T128"/>
  <c r="R128"/>
  <c r="P128"/>
  <c r="BI126"/>
  <c r="BG126"/>
  <c r="BF126"/>
  <c r="BE126"/>
  <c r="T126"/>
  <c r="R126"/>
  <c r="P126"/>
  <c r="BI124"/>
  <c r="BG124"/>
  <c r="BF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4" r="J37"/>
  <c r="J36"/>
  <c i="1" r="AY97"/>
  <c i="4" r="J35"/>
  <c i="1" r="AX97"/>
  <c i="4" r="BI200"/>
  <c r="BG200"/>
  <c r="BF200"/>
  <c r="BE200"/>
  <c r="T200"/>
  <c r="T199"/>
  <c r="R200"/>
  <c r="R199"/>
  <c r="P200"/>
  <c r="P199"/>
  <c r="BI197"/>
  <c r="BG197"/>
  <c r="BF197"/>
  <c r="BE197"/>
  <c r="T197"/>
  <c r="T196"/>
  <c r="T195"/>
  <c r="R197"/>
  <c r="R196"/>
  <c r="R195"/>
  <c r="P197"/>
  <c r="P196"/>
  <c r="P195"/>
  <c r="BI193"/>
  <c r="BG193"/>
  <c r="BF193"/>
  <c r="BE193"/>
  <c r="T193"/>
  <c r="R193"/>
  <c r="P193"/>
  <c r="BI191"/>
  <c r="BG191"/>
  <c r="BF191"/>
  <c r="BE191"/>
  <c r="T191"/>
  <c r="R191"/>
  <c r="P191"/>
  <c r="BI183"/>
  <c r="BG183"/>
  <c r="BF183"/>
  <c r="BE183"/>
  <c r="T183"/>
  <c r="R183"/>
  <c r="P183"/>
  <c r="BI180"/>
  <c r="BG180"/>
  <c r="BF180"/>
  <c r="BE180"/>
  <c r="T180"/>
  <c r="R180"/>
  <c r="P180"/>
  <c r="BI176"/>
  <c r="BG176"/>
  <c r="BF176"/>
  <c r="BE176"/>
  <c r="T176"/>
  <c r="R176"/>
  <c r="P176"/>
  <c r="BI172"/>
  <c r="BG172"/>
  <c r="BF172"/>
  <c r="BE172"/>
  <c r="T172"/>
  <c r="R172"/>
  <c r="P172"/>
  <c r="BI168"/>
  <c r="BG168"/>
  <c r="BF168"/>
  <c r="BE168"/>
  <c r="T168"/>
  <c r="R168"/>
  <c r="P168"/>
  <c r="BI161"/>
  <c r="BG161"/>
  <c r="BF161"/>
  <c r="BE161"/>
  <c r="T161"/>
  <c r="R161"/>
  <c r="P161"/>
  <c r="BI158"/>
  <c r="BG158"/>
  <c r="BF158"/>
  <c r="BE158"/>
  <c r="T158"/>
  <c r="R158"/>
  <c r="P158"/>
  <c r="BI156"/>
  <c r="BG156"/>
  <c r="BF156"/>
  <c r="BE156"/>
  <c r="T156"/>
  <c r="R156"/>
  <c r="P156"/>
  <c r="BI154"/>
  <c r="BG154"/>
  <c r="BF154"/>
  <c r="BE154"/>
  <c r="T154"/>
  <c r="R154"/>
  <c r="P154"/>
  <c r="BI152"/>
  <c r="BG152"/>
  <c r="BF152"/>
  <c r="BE152"/>
  <c r="T152"/>
  <c r="R152"/>
  <c r="P152"/>
  <c r="BI149"/>
  <c r="BG149"/>
  <c r="BF149"/>
  <c r="BE149"/>
  <c r="T149"/>
  <c r="R149"/>
  <c r="P149"/>
  <c r="BI146"/>
  <c r="BG146"/>
  <c r="BF146"/>
  <c r="BE146"/>
  <c r="T146"/>
  <c r="R146"/>
  <c r="P146"/>
  <c r="BI142"/>
  <c r="BG142"/>
  <c r="BF142"/>
  <c r="BE142"/>
  <c r="T142"/>
  <c r="T141"/>
  <c r="R142"/>
  <c r="R141"/>
  <c r="P142"/>
  <c r="P141"/>
  <c r="BI139"/>
  <c r="BG139"/>
  <c r="BF139"/>
  <c r="BE139"/>
  <c r="T139"/>
  <c r="R139"/>
  <c r="P139"/>
  <c r="BI136"/>
  <c r="BG136"/>
  <c r="BF136"/>
  <c r="BE136"/>
  <c r="T136"/>
  <c r="R136"/>
  <c r="P136"/>
  <c r="BI134"/>
  <c r="BG134"/>
  <c r="BF134"/>
  <c r="BE134"/>
  <c r="T134"/>
  <c r="R134"/>
  <c r="P134"/>
  <c r="BI132"/>
  <c r="BG132"/>
  <c r="BF132"/>
  <c r="BE132"/>
  <c r="T132"/>
  <c r="R132"/>
  <c r="P132"/>
  <c r="BI130"/>
  <c r="BG130"/>
  <c r="BF130"/>
  <c r="BE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311"/>
  <c r="BG311"/>
  <c r="BF311"/>
  <c r="BE311"/>
  <c r="T311"/>
  <c r="T310"/>
  <c r="R311"/>
  <c r="R310"/>
  <c r="P311"/>
  <c r="P310"/>
  <c r="BI308"/>
  <c r="BG308"/>
  <c r="BF308"/>
  <c r="BE308"/>
  <c r="T308"/>
  <c r="R308"/>
  <c r="P308"/>
  <c r="BI305"/>
  <c r="BG305"/>
  <c r="BF305"/>
  <c r="BE305"/>
  <c r="T305"/>
  <c r="R305"/>
  <c r="P305"/>
  <c r="BI302"/>
  <c r="BG302"/>
  <c r="BF302"/>
  <c r="BE302"/>
  <c r="T302"/>
  <c r="R302"/>
  <c r="P302"/>
  <c r="BI299"/>
  <c r="BG299"/>
  <c r="BF299"/>
  <c r="BE299"/>
  <c r="T299"/>
  <c r="R299"/>
  <c r="P299"/>
  <c r="BI297"/>
  <c r="BG297"/>
  <c r="BF297"/>
  <c r="BE297"/>
  <c r="T297"/>
  <c r="R297"/>
  <c r="P297"/>
  <c r="BI294"/>
  <c r="BG294"/>
  <c r="BF294"/>
  <c r="BE294"/>
  <c r="T294"/>
  <c r="R294"/>
  <c r="P294"/>
  <c r="BI291"/>
  <c r="BG291"/>
  <c r="BF291"/>
  <c r="BE291"/>
  <c r="T291"/>
  <c r="R291"/>
  <c r="P291"/>
  <c r="BI289"/>
  <c r="BG289"/>
  <c r="BF289"/>
  <c r="BE289"/>
  <c r="T289"/>
  <c r="R289"/>
  <c r="P289"/>
  <c r="BI287"/>
  <c r="BG287"/>
  <c r="BF287"/>
  <c r="BE287"/>
  <c r="T287"/>
  <c r="R287"/>
  <c r="P287"/>
  <c r="BI285"/>
  <c r="BG285"/>
  <c r="BF285"/>
  <c r="BE285"/>
  <c r="T285"/>
  <c r="R285"/>
  <c r="P285"/>
  <c r="BI282"/>
  <c r="BG282"/>
  <c r="BF282"/>
  <c r="BE282"/>
  <c r="T282"/>
  <c r="R282"/>
  <c r="P282"/>
  <c r="BI280"/>
  <c r="BG280"/>
  <c r="BF280"/>
  <c r="BE280"/>
  <c r="T280"/>
  <c r="R280"/>
  <c r="P280"/>
  <c r="BI278"/>
  <c r="BG278"/>
  <c r="BF278"/>
  <c r="BE278"/>
  <c r="T278"/>
  <c r="R278"/>
  <c r="P278"/>
  <c r="BI276"/>
  <c r="BG276"/>
  <c r="BF276"/>
  <c r="BE276"/>
  <c r="T276"/>
  <c r="R276"/>
  <c r="P276"/>
  <c r="BI274"/>
  <c r="BG274"/>
  <c r="BF274"/>
  <c r="BE274"/>
  <c r="T274"/>
  <c r="R274"/>
  <c r="P274"/>
  <c r="BI272"/>
  <c r="BG272"/>
  <c r="BF272"/>
  <c r="BE272"/>
  <c r="T272"/>
  <c r="R272"/>
  <c r="P272"/>
  <c r="BI270"/>
  <c r="BG270"/>
  <c r="BF270"/>
  <c r="BE270"/>
  <c r="T270"/>
  <c r="R270"/>
  <c r="P270"/>
  <c r="BI268"/>
  <c r="BG268"/>
  <c r="BF268"/>
  <c r="BE268"/>
  <c r="T268"/>
  <c r="R268"/>
  <c r="P268"/>
  <c r="BI266"/>
  <c r="BG266"/>
  <c r="BF266"/>
  <c r="BE266"/>
  <c r="T266"/>
  <c r="R266"/>
  <c r="P266"/>
  <c r="BI264"/>
  <c r="BG264"/>
  <c r="BF264"/>
  <c r="BE264"/>
  <c r="T264"/>
  <c r="R264"/>
  <c r="P264"/>
  <c r="BI262"/>
  <c r="BG262"/>
  <c r="BF262"/>
  <c r="BE262"/>
  <c r="T262"/>
  <c r="R262"/>
  <c r="P262"/>
  <c r="BI260"/>
  <c r="BG260"/>
  <c r="BF260"/>
  <c r="BE260"/>
  <c r="T260"/>
  <c r="R260"/>
  <c r="P260"/>
  <c r="BI257"/>
  <c r="BG257"/>
  <c r="BF257"/>
  <c r="BE257"/>
  <c r="T257"/>
  <c r="R257"/>
  <c r="P257"/>
  <c r="BI254"/>
  <c r="BG254"/>
  <c r="BF254"/>
  <c r="BE254"/>
  <c r="T254"/>
  <c r="R254"/>
  <c r="P254"/>
  <c r="BI252"/>
  <c r="BG252"/>
  <c r="BF252"/>
  <c r="BE252"/>
  <c r="T252"/>
  <c r="R252"/>
  <c r="P252"/>
  <c r="BI250"/>
  <c r="BG250"/>
  <c r="BF250"/>
  <c r="BE250"/>
  <c r="T250"/>
  <c r="R250"/>
  <c r="P250"/>
  <c r="BI248"/>
  <c r="BG248"/>
  <c r="BF248"/>
  <c r="BE248"/>
  <c r="T248"/>
  <c r="R248"/>
  <c r="P248"/>
  <c r="BI246"/>
  <c r="BG246"/>
  <c r="BF246"/>
  <c r="BE246"/>
  <c r="T246"/>
  <c r="R246"/>
  <c r="P246"/>
  <c r="BI244"/>
  <c r="BG244"/>
  <c r="BF244"/>
  <c r="BE244"/>
  <c r="T244"/>
  <c r="R244"/>
  <c r="P244"/>
  <c r="BI242"/>
  <c r="BG242"/>
  <c r="BF242"/>
  <c r="BE242"/>
  <c r="T242"/>
  <c r="R242"/>
  <c r="P242"/>
  <c r="BI240"/>
  <c r="BG240"/>
  <c r="BF240"/>
  <c r="BE240"/>
  <c r="T240"/>
  <c r="R240"/>
  <c r="P240"/>
  <c r="BI238"/>
  <c r="BG238"/>
  <c r="BF238"/>
  <c r="BE238"/>
  <c r="T238"/>
  <c r="R238"/>
  <c r="P238"/>
  <c r="BI236"/>
  <c r="BG236"/>
  <c r="BF236"/>
  <c r="BE236"/>
  <c r="T236"/>
  <c r="R236"/>
  <c r="P236"/>
  <c r="BI234"/>
  <c r="BG234"/>
  <c r="BF234"/>
  <c r="BE234"/>
  <c r="T234"/>
  <c r="R234"/>
  <c r="P234"/>
  <c r="BI231"/>
  <c r="BG231"/>
  <c r="BF231"/>
  <c r="BE231"/>
  <c r="T231"/>
  <c r="R231"/>
  <c r="P231"/>
  <c r="BI228"/>
  <c r="BG228"/>
  <c r="BF228"/>
  <c r="BE228"/>
  <c r="T228"/>
  <c r="R228"/>
  <c r="P228"/>
  <c r="BI225"/>
  <c r="BG225"/>
  <c r="BF225"/>
  <c r="BE225"/>
  <c r="T225"/>
  <c r="R225"/>
  <c r="P225"/>
  <c r="BI223"/>
  <c r="BG223"/>
  <c r="BF223"/>
  <c r="BE223"/>
  <c r="T223"/>
  <c r="R223"/>
  <c r="P223"/>
  <c r="BI221"/>
  <c r="BG221"/>
  <c r="BF221"/>
  <c r="BE221"/>
  <c r="T221"/>
  <c r="R221"/>
  <c r="P221"/>
  <c r="BI219"/>
  <c r="BG219"/>
  <c r="BF219"/>
  <c r="BE219"/>
  <c r="T219"/>
  <c r="R219"/>
  <c r="P219"/>
  <c r="BI217"/>
  <c r="BG217"/>
  <c r="BF217"/>
  <c r="BE217"/>
  <c r="T217"/>
  <c r="R217"/>
  <c r="P217"/>
  <c r="BI215"/>
  <c r="BG215"/>
  <c r="BF215"/>
  <c r="BE215"/>
  <c r="T215"/>
  <c r="R215"/>
  <c r="P215"/>
  <c r="BI208"/>
  <c r="BG208"/>
  <c r="BF208"/>
  <c r="BE208"/>
  <c r="T208"/>
  <c r="R208"/>
  <c r="P208"/>
  <c r="BI203"/>
  <c r="BG203"/>
  <c r="BF203"/>
  <c r="BE203"/>
  <c r="T203"/>
  <c r="R203"/>
  <c r="P203"/>
  <c r="BI200"/>
  <c r="BG200"/>
  <c r="BF200"/>
  <c r="BE200"/>
  <c r="T200"/>
  <c r="R200"/>
  <c r="P200"/>
  <c r="BI198"/>
  <c r="BG198"/>
  <c r="BF198"/>
  <c r="BE198"/>
  <c r="T198"/>
  <c r="R198"/>
  <c r="P198"/>
  <c r="BI195"/>
  <c r="BG195"/>
  <c r="BF195"/>
  <c r="BE195"/>
  <c r="T195"/>
  <c r="R195"/>
  <c r="P195"/>
  <c r="BI193"/>
  <c r="BG193"/>
  <c r="BF193"/>
  <c r="BE193"/>
  <c r="T193"/>
  <c r="R193"/>
  <c r="P193"/>
  <c r="BI191"/>
  <c r="BG191"/>
  <c r="BF191"/>
  <c r="BE191"/>
  <c r="T191"/>
  <c r="R191"/>
  <c r="P191"/>
  <c r="BI188"/>
  <c r="BG188"/>
  <c r="BF188"/>
  <c r="BE188"/>
  <c r="T188"/>
  <c r="R188"/>
  <c r="P188"/>
  <c r="BI185"/>
  <c r="BG185"/>
  <c r="BF185"/>
  <c r="BE185"/>
  <c r="T185"/>
  <c r="R185"/>
  <c r="P185"/>
  <c r="BI180"/>
  <c r="BG180"/>
  <c r="BF180"/>
  <c r="BE180"/>
  <c r="T180"/>
  <c r="R180"/>
  <c r="P180"/>
  <c r="BI175"/>
  <c r="BG175"/>
  <c r="BF175"/>
  <c r="BE175"/>
  <c r="T175"/>
  <c r="R175"/>
  <c r="P175"/>
  <c r="BI173"/>
  <c r="BG173"/>
  <c r="BF173"/>
  <c r="BE173"/>
  <c r="T173"/>
  <c r="R173"/>
  <c r="P173"/>
  <c r="BI171"/>
  <c r="BG171"/>
  <c r="BF171"/>
  <c r="BE171"/>
  <c r="T171"/>
  <c r="R171"/>
  <c r="P171"/>
  <c r="BI168"/>
  <c r="BG168"/>
  <c r="BF168"/>
  <c r="BE168"/>
  <c r="T168"/>
  <c r="R168"/>
  <c r="P168"/>
  <c r="BI166"/>
  <c r="BG166"/>
  <c r="BF166"/>
  <c r="BE166"/>
  <c r="T166"/>
  <c r="R166"/>
  <c r="P166"/>
  <c r="BI163"/>
  <c r="BG163"/>
  <c r="BF163"/>
  <c r="BE163"/>
  <c r="T163"/>
  <c r="R163"/>
  <c r="P163"/>
  <c r="BI160"/>
  <c r="BG160"/>
  <c r="BF160"/>
  <c r="BE160"/>
  <c r="T160"/>
  <c r="R160"/>
  <c r="P160"/>
  <c r="BI156"/>
  <c r="BG156"/>
  <c r="BF156"/>
  <c r="BE156"/>
  <c r="T156"/>
  <c r="T155"/>
  <c r="R156"/>
  <c r="R155"/>
  <c r="P156"/>
  <c r="P155"/>
  <c r="BI153"/>
  <c r="BG153"/>
  <c r="BF153"/>
  <c r="BE153"/>
  <c r="T153"/>
  <c r="R153"/>
  <c r="P153"/>
  <c r="BI150"/>
  <c r="BG150"/>
  <c r="BF150"/>
  <c r="BE150"/>
  <c r="T150"/>
  <c r="R150"/>
  <c r="P150"/>
  <c r="BI148"/>
  <c r="BG148"/>
  <c r="BF148"/>
  <c r="BE148"/>
  <c r="T148"/>
  <c r="R148"/>
  <c r="P148"/>
  <c r="BI146"/>
  <c r="BG146"/>
  <c r="BF146"/>
  <c r="BE146"/>
  <c r="T146"/>
  <c r="R146"/>
  <c r="P146"/>
  <c r="BI144"/>
  <c r="BG144"/>
  <c r="BF144"/>
  <c r="BE144"/>
  <c r="T144"/>
  <c r="R144"/>
  <c r="P144"/>
  <c r="BI141"/>
  <c r="BG141"/>
  <c r="BF141"/>
  <c r="BE141"/>
  <c r="T141"/>
  <c r="R141"/>
  <c r="P141"/>
  <c r="BI138"/>
  <c r="BG138"/>
  <c r="BF138"/>
  <c r="BE138"/>
  <c r="T138"/>
  <c r="R138"/>
  <c r="P138"/>
  <c r="BI132"/>
  <c r="BG132"/>
  <c r="BF132"/>
  <c r="BE132"/>
  <c r="T132"/>
  <c r="T131"/>
  <c r="R132"/>
  <c r="R131"/>
  <c r="P132"/>
  <c r="P131"/>
  <c r="J126"/>
  <c r="J125"/>
  <c r="F125"/>
  <c r="F123"/>
  <c r="E121"/>
  <c r="J92"/>
  <c r="J91"/>
  <c r="F91"/>
  <c r="F89"/>
  <c r="E87"/>
  <c r="J18"/>
  <c r="E18"/>
  <c r="F126"/>
  <c r="J17"/>
  <c r="J12"/>
  <c r="J89"/>
  <c r="E7"/>
  <c r="E85"/>
  <c i="2" r="J37"/>
  <c r="J36"/>
  <c i="1" r="AY95"/>
  <c i="2" r="J35"/>
  <c i="1" r="AX95"/>
  <c i="2" r="BI500"/>
  <c r="BG500"/>
  <c r="BF500"/>
  <c r="BE500"/>
  <c r="T500"/>
  <c r="T499"/>
  <c r="R500"/>
  <c r="R499"/>
  <c r="P500"/>
  <c r="P499"/>
  <c r="BI497"/>
  <c r="BG497"/>
  <c r="BF497"/>
  <c r="BE497"/>
  <c r="T497"/>
  <c r="R497"/>
  <c r="P497"/>
  <c r="BI480"/>
  <c r="BG480"/>
  <c r="BF480"/>
  <c r="BE480"/>
  <c r="T480"/>
  <c r="R480"/>
  <c r="P480"/>
  <c r="BI477"/>
  <c r="BG477"/>
  <c r="BF477"/>
  <c r="BE477"/>
  <c r="T477"/>
  <c r="R477"/>
  <c r="P477"/>
  <c r="BI475"/>
  <c r="BG475"/>
  <c r="BF475"/>
  <c r="BE475"/>
  <c r="T475"/>
  <c r="R475"/>
  <c r="P475"/>
  <c r="BI473"/>
  <c r="BG473"/>
  <c r="BF473"/>
  <c r="BE473"/>
  <c r="T473"/>
  <c r="R473"/>
  <c r="P473"/>
  <c r="BI469"/>
  <c r="BG469"/>
  <c r="BF469"/>
  <c r="BE469"/>
  <c r="T469"/>
  <c r="R469"/>
  <c r="P469"/>
  <c r="BI466"/>
  <c r="BG466"/>
  <c r="BF466"/>
  <c r="BE466"/>
  <c r="T466"/>
  <c r="R466"/>
  <c r="P466"/>
  <c r="BI464"/>
  <c r="BG464"/>
  <c r="BF464"/>
  <c r="BE464"/>
  <c r="T464"/>
  <c r="R464"/>
  <c r="P464"/>
  <c r="BI461"/>
  <c r="BG461"/>
  <c r="BF461"/>
  <c r="BE461"/>
  <c r="T461"/>
  <c r="R461"/>
  <c r="P461"/>
  <c r="BI458"/>
  <c r="BG458"/>
  <c r="BF458"/>
  <c r="BE458"/>
  <c r="T458"/>
  <c r="R458"/>
  <c r="P458"/>
  <c r="BI452"/>
  <c r="BG452"/>
  <c r="BF452"/>
  <c r="BE452"/>
  <c r="T452"/>
  <c r="R452"/>
  <c r="P452"/>
  <c r="BI445"/>
  <c r="BG445"/>
  <c r="BF445"/>
  <c r="BE445"/>
  <c r="T445"/>
  <c r="R445"/>
  <c r="P445"/>
  <c r="BI441"/>
  <c r="BG441"/>
  <c r="BF441"/>
  <c r="BE441"/>
  <c r="T441"/>
  <c r="R441"/>
  <c r="P441"/>
  <c r="BI438"/>
  <c r="BG438"/>
  <c r="BF438"/>
  <c r="BE438"/>
  <c r="T438"/>
  <c r="R438"/>
  <c r="P438"/>
  <c r="BI435"/>
  <c r="BG435"/>
  <c r="BF435"/>
  <c r="BE435"/>
  <c r="T435"/>
  <c r="R435"/>
  <c r="P435"/>
  <c r="BI429"/>
  <c r="BG429"/>
  <c r="BF429"/>
  <c r="BE429"/>
  <c r="T429"/>
  <c r="R429"/>
  <c r="P429"/>
  <c r="BI427"/>
  <c r="BG427"/>
  <c r="BF427"/>
  <c r="BE427"/>
  <c r="T427"/>
  <c r="R427"/>
  <c r="P427"/>
  <c r="BI425"/>
  <c r="BG425"/>
  <c r="BF425"/>
  <c r="BE425"/>
  <c r="T425"/>
  <c r="R425"/>
  <c r="P425"/>
  <c r="BI419"/>
  <c r="BG419"/>
  <c r="BF419"/>
  <c r="BE419"/>
  <c r="T419"/>
  <c r="R419"/>
  <c r="P419"/>
  <c r="BI416"/>
  <c r="BG416"/>
  <c r="BF416"/>
  <c r="BE416"/>
  <c r="T416"/>
  <c r="R416"/>
  <c r="P416"/>
  <c r="BI414"/>
  <c r="BG414"/>
  <c r="BF414"/>
  <c r="BE414"/>
  <c r="T414"/>
  <c r="R414"/>
  <c r="P414"/>
  <c r="BI411"/>
  <c r="BG411"/>
  <c r="BF411"/>
  <c r="BE411"/>
  <c r="T411"/>
  <c r="R411"/>
  <c r="P411"/>
  <c r="BI408"/>
  <c r="BG408"/>
  <c r="BF408"/>
  <c r="BE408"/>
  <c r="T408"/>
  <c r="R408"/>
  <c r="P408"/>
  <c r="BI405"/>
  <c r="BG405"/>
  <c r="BF405"/>
  <c r="BE405"/>
  <c r="T405"/>
  <c r="R405"/>
  <c r="P405"/>
  <c r="BI403"/>
  <c r="BG403"/>
  <c r="BF403"/>
  <c r="BE403"/>
  <c r="T403"/>
  <c r="R403"/>
  <c r="P403"/>
  <c r="BI397"/>
  <c r="BG397"/>
  <c r="BF397"/>
  <c r="BE397"/>
  <c r="T397"/>
  <c r="R397"/>
  <c r="P397"/>
  <c r="BI394"/>
  <c r="BG394"/>
  <c r="BF394"/>
  <c r="BE394"/>
  <c r="T394"/>
  <c r="R394"/>
  <c r="P394"/>
  <c r="BI388"/>
  <c r="BG388"/>
  <c r="BF388"/>
  <c r="BE388"/>
  <c r="T388"/>
  <c r="R388"/>
  <c r="P388"/>
  <c r="BI386"/>
  <c r="BG386"/>
  <c r="BF386"/>
  <c r="BE386"/>
  <c r="T386"/>
  <c r="R386"/>
  <c r="P386"/>
  <c r="BI381"/>
  <c r="BG381"/>
  <c r="BF381"/>
  <c r="BE381"/>
  <c r="T381"/>
  <c r="R381"/>
  <c r="P381"/>
  <c r="BI379"/>
  <c r="BG379"/>
  <c r="BF379"/>
  <c r="BE379"/>
  <c r="T379"/>
  <c r="R379"/>
  <c r="P379"/>
  <c r="BI373"/>
  <c r="BG373"/>
  <c r="BF373"/>
  <c r="BE373"/>
  <c r="T373"/>
  <c r="R373"/>
  <c r="P373"/>
  <c r="BI370"/>
  <c r="BG370"/>
  <c r="BF370"/>
  <c r="BE370"/>
  <c r="T370"/>
  <c r="R370"/>
  <c r="P370"/>
  <c r="BI368"/>
  <c r="BG368"/>
  <c r="BF368"/>
  <c r="BE368"/>
  <c r="T368"/>
  <c r="R368"/>
  <c r="P368"/>
  <c r="BI363"/>
  <c r="BG363"/>
  <c r="BF363"/>
  <c r="BE363"/>
  <c r="T363"/>
  <c r="R363"/>
  <c r="P363"/>
  <c r="BI357"/>
  <c r="BG357"/>
  <c r="BF357"/>
  <c r="BE357"/>
  <c r="T357"/>
  <c r="R357"/>
  <c r="P357"/>
  <c r="BI352"/>
  <c r="BG352"/>
  <c r="BF352"/>
  <c r="BE352"/>
  <c r="T352"/>
  <c r="R352"/>
  <c r="P352"/>
  <c r="BI347"/>
  <c r="BG347"/>
  <c r="BF347"/>
  <c r="BE347"/>
  <c r="T347"/>
  <c r="R347"/>
  <c r="P347"/>
  <c r="BI341"/>
  <c r="BG341"/>
  <c r="BF341"/>
  <c r="BE341"/>
  <c r="T341"/>
  <c r="R341"/>
  <c r="P341"/>
  <c r="BI335"/>
  <c r="BG335"/>
  <c r="BF335"/>
  <c r="BE335"/>
  <c r="T335"/>
  <c r="R335"/>
  <c r="P335"/>
  <c r="BI332"/>
  <c r="BG332"/>
  <c r="BF332"/>
  <c r="BE332"/>
  <c r="T332"/>
  <c r="R332"/>
  <c r="P332"/>
  <c r="BI329"/>
  <c r="BG329"/>
  <c r="BF329"/>
  <c r="BE329"/>
  <c r="T329"/>
  <c r="R329"/>
  <c r="P329"/>
  <c r="BI323"/>
  <c r="BG323"/>
  <c r="BF323"/>
  <c r="BE323"/>
  <c r="T323"/>
  <c r="R323"/>
  <c r="P323"/>
  <c r="BI321"/>
  <c r="BG321"/>
  <c r="BF321"/>
  <c r="BE321"/>
  <c r="T321"/>
  <c r="R321"/>
  <c r="P321"/>
  <c r="BI319"/>
  <c r="BG319"/>
  <c r="BF319"/>
  <c r="BE319"/>
  <c r="T319"/>
  <c r="R319"/>
  <c r="P319"/>
  <c r="BI313"/>
  <c r="BG313"/>
  <c r="BF313"/>
  <c r="BE313"/>
  <c r="T313"/>
  <c r="R313"/>
  <c r="P313"/>
  <c r="BI310"/>
  <c r="BG310"/>
  <c r="BF310"/>
  <c r="BE310"/>
  <c r="T310"/>
  <c r="R310"/>
  <c r="P310"/>
  <c r="BI308"/>
  <c r="BG308"/>
  <c r="BF308"/>
  <c r="BE308"/>
  <c r="T308"/>
  <c r="R308"/>
  <c r="P308"/>
  <c r="BI305"/>
  <c r="BG305"/>
  <c r="BF305"/>
  <c r="BE305"/>
  <c r="T305"/>
  <c r="R305"/>
  <c r="P305"/>
  <c r="BI303"/>
  <c r="BG303"/>
  <c r="BF303"/>
  <c r="BE303"/>
  <c r="T303"/>
  <c r="R303"/>
  <c r="P303"/>
  <c r="BI301"/>
  <c r="BG301"/>
  <c r="BF301"/>
  <c r="BE301"/>
  <c r="T301"/>
  <c r="R301"/>
  <c r="P301"/>
  <c r="BI299"/>
  <c r="BG299"/>
  <c r="BF299"/>
  <c r="BE299"/>
  <c r="T299"/>
  <c r="R299"/>
  <c r="P299"/>
  <c r="BI296"/>
  <c r="BG296"/>
  <c r="BF296"/>
  <c r="BE296"/>
  <c r="T296"/>
  <c r="R296"/>
  <c r="P296"/>
  <c r="BI294"/>
  <c r="BG294"/>
  <c r="BF294"/>
  <c r="BE294"/>
  <c r="T294"/>
  <c r="R294"/>
  <c r="P294"/>
  <c r="BI292"/>
  <c r="BG292"/>
  <c r="BF292"/>
  <c r="BE292"/>
  <c r="T292"/>
  <c r="R292"/>
  <c r="P292"/>
  <c r="BI290"/>
  <c r="BG290"/>
  <c r="BF290"/>
  <c r="BE290"/>
  <c r="T290"/>
  <c r="R290"/>
  <c r="P290"/>
  <c r="BI288"/>
  <c r="BG288"/>
  <c r="BF288"/>
  <c r="BE288"/>
  <c r="T288"/>
  <c r="R288"/>
  <c r="P288"/>
  <c r="BI286"/>
  <c r="BG286"/>
  <c r="BF286"/>
  <c r="BE286"/>
  <c r="T286"/>
  <c r="R286"/>
  <c r="P286"/>
  <c r="BI284"/>
  <c r="BG284"/>
  <c r="BF284"/>
  <c r="BE284"/>
  <c r="T284"/>
  <c r="R284"/>
  <c r="P284"/>
  <c r="BI282"/>
  <c r="BG282"/>
  <c r="BF282"/>
  <c r="BE282"/>
  <c r="T282"/>
  <c r="R282"/>
  <c r="P282"/>
  <c r="BI280"/>
  <c r="BG280"/>
  <c r="BF280"/>
  <c r="BE280"/>
  <c r="T280"/>
  <c r="R280"/>
  <c r="P280"/>
  <c r="BI278"/>
  <c r="BG278"/>
  <c r="BF278"/>
  <c r="BE278"/>
  <c r="T278"/>
  <c r="R278"/>
  <c r="P278"/>
  <c r="BI276"/>
  <c r="BG276"/>
  <c r="BF276"/>
  <c r="BE276"/>
  <c r="T276"/>
  <c r="R276"/>
  <c r="P276"/>
  <c r="BI271"/>
  <c r="BG271"/>
  <c r="BF271"/>
  <c r="BE271"/>
  <c r="T271"/>
  <c r="R271"/>
  <c r="P271"/>
  <c r="BI268"/>
  <c r="BG268"/>
  <c r="BF268"/>
  <c r="BE268"/>
  <c r="T268"/>
  <c r="R268"/>
  <c r="P268"/>
  <c r="BI265"/>
  <c r="BG265"/>
  <c r="BF265"/>
  <c r="BE265"/>
  <c r="T265"/>
  <c r="R265"/>
  <c r="P265"/>
  <c r="BI260"/>
  <c r="BG260"/>
  <c r="BF260"/>
  <c r="BE260"/>
  <c r="T260"/>
  <c r="R260"/>
  <c r="P260"/>
  <c r="BI257"/>
  <c r="BG257"/>
  <c r="BF257"/>
  <c r="BE257"/>
  <c r="T257"/>
  <c r="R257"/>
  <c r="P257"/>
  <c r="BI248"/>
  <c r="BG248"/>
  <c r="BF248"/>
  <c r="BE248"/>
  <c r="T248"/>
  <c r="R248"/>
  <c r="P248"/>
  <c r="BI245"/>
  <c r="BG245"/>
  <c r="BF245"/>
  <c r="BE245"/>
  <c r="T245"/>
  <c r="R245"/>
  <c r="P245"/>
  <c r="BI240"/>
  <c r="BG240"/>
  <c r="BF240"/>
  <c r="BE240"/>
  <c r="T240"/>
  <c r="R240"/>
  <c r="P240"/>
  <c r="BI233"/>
  <c r="BG233"/>
  <c r="BF233"/>
  <c r="BE233"/>
  <c r="T233"/>
  <c r="R233"/>
  <c r="P233"/>
  <c r="BI230"/>
  <c r="BG230"/>
  <c r="BF230"/>
  <c r="BE230"/>
  <c r="T230"/>
  <c r="R230"/>
  <c r="P230"/>
  <c r="BI227"/>
  <c r="BG227"/>
  <c r="BF227"/>
  <c r="BE227"/>
  <c r="T227"/>
  <c r="R227"/>
  <c r="P227"/>
  <c r="BI224"/>
  <c r="BG224"/>
  <c r="BF224"/>
  <c r="BE224"/>
  <c r="T224"/>
  <c r="R224"/>
  <c r="P224"/>
  <c r="BI221"/>
  <c r="BG221"/>
  <c r="BF221"/>
  <c r="BE221"/>
  <c r="T221"/>
  <c r="R221"/>
  <c r="P221"/>
  <c r="BI218"/>
  <c r="BG218"/>
  <c r="BF218"/>
  <c r="BE218"/>
  <c r="T218"/>
  <c r="R218"/>
  <c r="P218"/>
  <c r="BI213"/>
  <c r="BG213"/>
  <c r="BF213"/>
  <c r="BE213"/>
  <c r="T213"/>
  <c r="R213"/>
  <c r="P213"/>
  <c r="BI211"/>
  <c r="BG211"/>
  <c r="BF211"/>
  <c r="BE211"/>
  <c r="T211"/>
  <c r="R211"/>
  <c r="P211"/>
  <c r="BI209"/>
  <c r="BG209"/>
  <c r="BF209"/>
  <c r="BE209"/>
  <c r="T209"/>
  <c r="R209"/>
  <c r="P209"/>
  <c r="BI205"/>
  <c r="BG205"/>
  <c r="BF205"/>
  <c r="BE205"/>
  <c r="T205"/>
  <c r="T204"/>
  <c r="R205"/>
  <c r="R204"/>
  <c r="P205"/>
  <c r="P204"/>
  <c r="BI202"/>
  <c r="BG202"/>
  <c r="BF202"/>
  <c r="BE202"/>
  <c r="T202"/>
  <c r="R202"/>
  <c r="P202"/>
  <c r="BI199"/>
  <c r="BG199"/>
  <c r="BF199"/>
  <c r="BE199"/>
  <c r="T199"/>
  <c r="R199"/>
  <c r="P199"/>
  <c r="BI197"/>
  <c r="BG197"/>
  <c r="BF197"/>
  <c r="BE197"/>
  <c r="T197"/>
  <c r="R197"/>
  <c r="P197"/>
  <c r="BI195"/>
  <c r="BG195"/>
  <c r="BF195"/>
  <c r="BE195"/>
  <c r="T195"/>
  <c r="R195"/>
  <c r="P195"/>
  <c r="BI193"/>
  <c r="BG193"/>
  <c r="BF193"/>
  <c r="BE193"/>
  <c r="T193"/>
  <c r="R193"/>
  <c r="P193"/>
  <c r="BI186"/>
  <c r="BG186"/>
  <c r="BF186"/>
  <c r="BE186"/>
  <c r="T186"/>
  <c r="R186"/>
  <c r="P186"/>
  <c r="BI177"/>
  <c r="BG177"/>
  <c r="BF177"/>
  <c r="BE177"/>
  <c r="T177"/>
  <c r="R177"/>
  <c r="P177"/>
  <c r="BI172"/>
  <c r="BG172"/>
  <c r="BF172"/>
  <c r="BE172"/>
  <c r="T172"/>
  <c r="R172"/>
  <c r="P172"/>
  <c r="BI167"/>
  <c r="BG167"/>
  <c r="BF167"/>
  <c r="BE167"/>
  <c r="T167"/>
  <c r="R167"/>
  <c r="P167"/>
  <c r="BI161"/>
  <c r="BG161"/>
  <c r="BF161"/>
  <c r="BE161"/>
  <c r="T161"/>
  <c r="R161"/>
  <c r="P161"/>
  <c r="BI151"/>
  <c r="BG151"/>
  <c r="BF151"/>
  <c r="BE151"/>
  <c r="T151"/>
  <c r="R151"/>
  <c r="P151"/>
  <c r="BI146"/>
  <c r="BG146"/>
  <c r="BF146"/>
  <c r="BE146"/>
  <c r="T146"/>
  <c r="R146"/>
  <c r="P146"/>
  <c r="BI143"/>
  <c r="BG143"/>
  <c r="BF143"/>
  <c r="BE143"/>
  <c r="T143"/>
  <c r="R143"/>
  <c r="P143"/>
  <c r="BI140"/>
  <c r="BG140"/>
  <c r="BF140"/>
  <c r="BE140"/>
  <c r="T140"/>
  <c r="R140"/>
  <c r="P140"/>
  <c r="BI136"/>
  <c r="BG136"/>
  <c r="BF136"/>
  <c r="BE136"/>
  <c r="T136"/>
  <c r="T135"/>
  <c r="R136"/>
  <c r="R135"/>
  <c r="P136"/>
  <c r="P135"/>
  <c r="J130"/>
  <c r="J129"/>
  <c r="F129"/>
  <c r="F127"/>
  <c r="E125"/>
  <c r="J92"/>
  <c r="J91"/>
  <c r="F91"/>
  <c r="F89"/>
  <c r="E87"/>
  <c r="J18"/>
  <c r="E18"/>
  <c r="F92"/>
  <c r="J17"/>
  <c r="J12"/>
  <c r="J127"/>
  <c r="E7"/>
  <c r="E85"/>
  <c i="1" r="L90"/>
  <c r="AM90"/>
  <c r="AM89"/>
  <c r="L89"/>
  <c r="AM87"/>
  <c r="L87"/>
  <c r="L85"/>
  <c r="L84"/>
  <c i="2" r="BK497"/>
  <c r="BK480"/>
  <c r="BK469"/>
  <c r="BK441"/>
  <c r="J427"/>
  <c r="BK414"/>
  <c r="J394"/>
  <c r="BK379"/>
  <c r="BK363"/>
  <c r="J347"/>
  <c r="J321"/>
  <c r="BK305"/>
  <c r="J294"/>
  <c r="BK284"/>
  <c r="J271"/>
  <c r="J257"/>
  <c r="BK177"/>
  <c r="BK143"/>
  <c r="J480"/>
  <c r="BK475"/>
  <c r="J466"/>
  <c r="J313"/>
  <c r="BK292"/>
  <c r="BK271"/>
  <c r="J230"/>
  <c r="J202"/>
  <c r="BK167"/>
  <c r="BK466"/>
  <c r="BK452"/>
  <c r="J425"/>
  <c r="BK405"/>
  <c r="J370"/>
  <c r="BK332"/>
  <c r="BK313"/>
  <c r="BK294"/>
  <c r="J286"/>
  <c r="BK265"/>
  <c r="BK218"/>
  <c r="J199"/>
  <c r="BK186"/>
  <c i="1" r="AS94"/>
  <c i="2" r="J329"/>
  <c r="J305"/>
  <c r="J296"/>
  <c r="BK233"/>
  <c r="BK221"/>
  <c r="J209"/>
  <c r="BK193"/>
  <c r="J146"/>
  <c i="3" r="BK311"/>
  <c r="J302"/>
  <c r="BK276"/>
  <c r="J262"/>
  <c r="BK240"/>
  <c r="J234"/>
  <c r="BK221"/>
  <c r="J191"/>
  <c r="BK168"/>
  <c r="BK144"/>
  <c r="J299"/>
  <c r="BK285"/>
  <c r="BK252"/>
  <c r="J223"/>
  <c r="J215"/>
  <c r="J193"/>
  <c r="BK166"/>
  <c r="J148"/>
  <c r="BK302"/>
  <c r="J287"/>
  <c r="J156"/>
  <c r="J138"/>
  <c r="BK270"/>
  <c r="J242"/>
  <c r="BK203"/>
  <c r="J168"/>
  <c r="J153"/>
  <c r="J132"/>
  <c i="4" r="J180"/>
  <c r="BK161"/>
  <c r="BK139"/>
  <c r="J132"/>
  <c r="BK176"/>
  <c r="BK149"/>
  <c r="BK134"/>
  <c r="BK180"/>
  <c r="J152"/>
  <c r="J154"/>
  <c i="5" r="BK317"/>
  <c r="J306"/>
  <c r="J278"/>
  <c r="J251"/>
  <c r="J220"/>
  <c r="J196"/>
  <c r="J184"/>
  <c r="J172"/>
  <c r="J160"/>
  <c r="BK144"/>
  <c r="BK130"/>
  <c r="BK308"/>
  <c r="J300"/>
  <c r="J276"/>
  <c r="BK263"/>
  <c r="BK249"/>
  <c r="J238"/>
  <c r="BK226"/>
  <c r="J212"/>
  <c r="BK204"/>
  <c r="BK194"/>
  <c r="J182"/>
  <c r="J158"/>
  <c r="J152"/>
  <c r="J138"/>
  <c r="J323"/>
  <c r="BK306"/>
  <c r="BK292"/>
  <c r="BK280"/>
  <c r="J253"/>
  <c r="BK238"/>
  <c r="BK216"/>
  <c r="BK188"/>
  <c r="BK172"/>
  <c r="BK156"/>
  <c r="BK138"/>
  <c r="J320"/>
  <c r="BK298"/>
  <c r="BK286"/>
  <c r="J271"/>
  <c r="J259"/>
  <c r="J249"/>
  <c r="J232"/>
  <c r="J206"/>
  <c r="J194"/>
  <c r="J178"/>
  <c r="J162"/>
  <c r="J140"/>
  <c r="J124"/>
  <c i="6" r="J126"/>
  <c r="BK126"/>
  <c i="2" r="J500"/>
  <c r="J477"/>
  <c r="J452"/>
  <c r="BK435"/>
  <c r="BK425"/>
  <c r="BK416"/>
  <c r="J403"/>
  <c r="J388"/>
  <c r="BK373"/>
  <c r="J368"/>
  <c r="J352"/>
  <c r="J335"/>
  <c r="BK319"/>
  <c r="BK308"/>
  <c r="J301"/>
  <c r="J288"/>
  <c r="J276"/>
  <c r="J265"/>
  <c r="BK240"/>
  <c r="J233"/>
  <c r="BK172"/>
  <c r="J167"/>
  <c r="J136"/>
  <c r="BK477"/>
  <c r="J469"/>
  <c r="BK464"/>
  <c r="BK341"/>
  <c r="BK296"/>
  <c r="BK276"/>
  <c r="BK257"/>
  <c r="BK227"/>
  <c r="J195"/>
  <c r="J161"/>
  <c r="J464"/>
  <c r="BK445"/>
  <c r="J435"/>
  <c r="J414"/>
  <c r="BK403"/>
  <c r="J381"/>
  <c r="BK347"/>
  <c r="BK321"/>
  <c r="J292"/>
  <c r="J284"/>
  <c r="J268"/>
  <c r="J224"/>
  <c r="BK209"/>
  <c r="BK195"/>
  <c r="BK140"/>
  <c r="BK438"/>
  <c r="BK408"/>
  <c r="BK397"/>
  <c r="J379"/>
  <c r="BK335"/>
  <c r="J319"/>
  <c r="J280"/>
  <c r="BK230"/>
  <c r="BK213"/>
  <c r="BK199"/>
  <c r="BK161"/>
  <c r="J143"/>
  <c i="3" r="J311"/>
  <c r="BK297"/>
  <c r="J270"/>
  <c r="J252"/>
  <c r="BK238"/>
  <c r="BK236"/>
  <c r="J219"/>
  <c r="J200"/>
  <c r="J185"/>
  <c r="BK173"/>
  <c r="BK146"/>
  <c r="BK305"/>
  <c r="BK287"/>
  <c r="BK268"/>
  <c r="BK228"/>
  <c r="J221"/>
  <c r="BK200"/>
  <c r="BK185"/>
  <c r="BK153"/>
  <c r="J308"/>
  <c r="J289"/>
  <c r="BK191"/>
  <c r="BK148"/>
  <c r="BK282"/>
  <c r="J272"/>
  <c r="J254"/>
  <c r="J238"/>
  <c r="BK208"/>
  <c r="J171"/>
  <c r="BK156"/>
  <c r="J141"/>
  <c i="4" r="BK193"/>
  <c r="J176"/>
  <c r="BK158"/>
  <c r="J134"/>
  <c r="J193"/>
  <c r="J156"/>
  <c r="BK146"/>
  <c r="J191"/>
  <c r="BK154"/>
  <c r="J139"/>
  <c r="J136"/>
  <c i="5" r="J310"/>
  <c r="BK300"/>
  <c r="J269"/>
  <c r="BK257"/>
  <c r="BK234"/>
  <c r="J216"/>
  <c r="J186"/>
  <c r="BK178"/>
  <c r="J170"/>
  <c r="BK158"/>
  <c r="J142"/>
  <c r="J128"/>
  <c r="BK302"/>
  <c r="BK282"/>
  <c r="BK265"/>
  <c r="BK251"/>
  <c r="J245"/>
  <c r="BK230"/>
  <c r="BK214"/>
  <c r="BK206"/>
  <c r="BK198"/>
  <c r="BK190"/>
  <c r="J174"/>
  <c r="J156"/>
  <c r="BK146"/>
  <c r="BK323"/>
  <c r="J312"/>
  <c r="BK294"/>
  <c r="J286"/>
  <c r="BK278"/>
  <c r="J247"/>
  <c r="J234"/>
  <c r="BK222"/>
  <c r="BK212"/>
  <c r="BK186"/>
  <c r="BK164"/>
  <c r="BK148"/>
  <c r="BK134"/>
  <c r="BK315"/>
  <c r="BK290"/>
  <c r="J280"/>
  <c r="J263"/>
  <c r="BK253"/>
  <c r="BK236"/>
  <c r="J222"/>
  <c r="J202"/>
  <c r="BK182"/>
  <c r="BK174"/>
  <c r="BK152"/>
  <c r="BK136"/>
  <c i="6" r="J136"/>
  <c r="BK136"/>
  <c i="2" r="J278"/>
  <c r="J248"/>
  <c r="J221"/>
  <c r="J193"/>
  <c r="BK473"/>
  <c r="J458"/>
  <c r="J438"/>
  <c r="J416"/>
  <c r="J408"/>
  <c r="BK394"/>
  <c r="BK368"/>
  <c r="BK329"/>
  <c r="BK299"/>
  <c r="BK288"/>
  <c r="J282"/>
  <c r="BK248"/>
  <c r="BK211"/>
  <c r="J197"/>
  <c r="J172"/>
  <c r="BK458"/>
  <c r="BK419"/>
  <c r="BK388"/>
  <c r="J373"/>
  <c r="J332"/>
  <c r="BK310"/>
  <c r="J299"/>
  <c r="BK260"/>
  <c r="J227"/>
  <c r="J211"/>
  <c r="BK197"/>
  <c r="BK151"/>
  <c r="BK136"/>
  <c i="3" r="BK299"/>
  <c r="BK272"/>
  <c r="J257"/>
  <c r="BK248"/>
  <c r="BK223"/>
  <c r="J203"/>
  <c r="J188"/>
  <c r="BK175"/>
  <c r="BK150"/>
  <c r="BK308"/>
  <c r="BK289"/>
  <c r="J276"/>
  <c r="BK260"/>
  <c r="BK225"/>
  <c r="BK217"/>
  <c r="J198"/>
  <c r="BK180"/>
  <c r="J160"/>
  <c r="BK138"/>
  <c r="BK291"/>
  <c r="J285"/>
  <c r="J175"/>
  <c r="J146"/>
  <c r="J291"/>
  <c r="BK278"/>
  <c r="BK264"/>
  <c r="J244"/>
  <c r="BK215"/>
  <c r="J173"/>
  <c r="BK160"/>
  <c r="J144"/>
  <c i="4" r="BK197"/>
  <c r="BK183"/>
  <c r="BK168"/>
  <c r="J142"/>
  <c r="J130"/>
  <c r="J158"/>
  <c r="BK142"/>
  <c r="J197"/>
  <c r="J161"/>
  <c r="J172"/>
  <c r="BK132"/>
  <c i="5" r="J308"/>
  <c r="J298"/>
  <c r="BK276"/>
  <c r="BK261"/>
  <c r="J236"/>
  <c r="BK218"/>
  <c r="J192"/>
  <c r="J176"/>
  <c r="J164"/>
  <c r="J146"/>
  <c r="BK132"/>
  <c r="BK312"/>
  <c r="J294"/>
  <c r="BK271"/>
  <c r="J261"/>
  <c r="BK247"/>
  <c r="BK232"/>
  <c r="BK224"/>
  <c r="J210"/>
  <c r="BK200"/>
  <c r="BK192"/>
  <c r="BK166"/>
  <c r="BK154"/>
  <c r="BK140"/>
  <c r="J126"/>
  <c r="J315"/>
  <c r="J296"/>
  <c r="BK284"/>
  <c r="BK273"/>
  <c r="BK245"/>
  <c r="BK228"/>
  <c r="BK220"/>
  <c r="BK210"/>
  <c r="BK184"/>
  <c r="BK170"/>
  <c r="J154"/>
  <c r="J136"/>
  <c r="J317"/>
  <c r="BK296"/>
  <c r="J284"/>
  <c r="BK269"/>
  <c r="BK255"/>
  <c r="J242"/>
  <c r="J230"/>
  <c r="J204"/>
  <c r="J190"/>
  <c r="J168"/>
  <c r="J150"/>
  <c r="J130"/>
  <c i="6" r="BK132"/>
  <c r="J132"/>
  <c i="2" r="BK500"/>
  <c r="J475"/>
  <c r="J445"/>
  <c r="BK429"/>
  <c r="J419"/>
  <c r="BK411"/>
  <c r="BK381"/>
  <c r="BK370"/>
  <c r="BK357"/>
  <c r="J341"/>
  <c r="J310"/>
  <c r="BK303"/>
  <c r="J290"/>
  <c r="BK278"/>
  <c r="BK268"/>
  <c r="J260"/>
  <c r="J205"/>
  <c r="BK146"/>
  <c r="J497"/>
  <c r="J473"/>
  <c r="BK352"/>
  <c r="J308"/>
  <c r="BK286"/>
  <c r="BK245"/>
  <c r="J218"/>
  <c r="J151"/>
  <c r="J461"/>
  <c r="J441"/>
  <c r="BK427"/>
  <c r="J411"/>
  <c r="J397"/>
  <c r="J386"/>
  <c r="J363"/>
  <c r="BK323"/>
  <c r="J303"/>
  <c r="BK290"/>
  <c r="BK280"/>
  <c r="J245"/>
  <c r="J213"/>
  <c r="BK205"/>
  <c r="J177"/>
  <c r="BK461"/>
  <c r="J429"/>
  <c r="J405"/>
  <c r="BK386"/>
  <c r="J357"/>
  <c r="J323"/>
  <c r="BK301"/>
  <c r="BK282"/>
  <c r="J240"/>
  <c r="BK224"/>
  <c r="BK202"/>
  <c r="J186"/>
  <c r="J140"/>
  <c i="3" r="J305"/>
  <c r="J278"/>
  <c r="J268"/>
  <c r="BK254"/>
  <c r="J250"/>
  <c r="J231"/>
  <c r="J217"/>
  <c r="BK195"/>
  <c r="J180"/>
  <c r="J166"/>
  <c r="BK132"/>
  <c r="J297"/>
  <c r="J274"/>
  <c r="J236"/>
  <c r="BK219"/>
  <c r="J208"/>
  <c r="BK188"/>
  <c r="BK163"/>
  <c r="BK141"/>
  <c r="J294"/>
  <c r="J282"/>
  <c r="BK280"/>
  <c r="BK274"/>
  <c r="J266"/>
  <c r="J264"/>
  <c r="BK262"/>
  <c r="J260"/>
  <c r="BK257"/>
  <c r="BK250"/>
  <c r="J248"/>
  <c r="J246"/>
  <c r="BK244"/>
  <c r="BK242"/>
  <c r="J240"/>
  <c r="BK234"/>
  <c r="BK231"/>
  <c r="J228"/>
  <c r="BK198"/>
  <c r="BK193"/>
  <c r="BK171"/>
  <c r="BK294"/>
  <c r="J280"/>
  <c r="BK266"/>
  <c r="BK246"/>
  <c r="J225"/>
  <c r="J195"/>
  <c r="J163"/>
  <c r="J150"/>
  <c i="4" r="BK200"/>
  <c r="BK191"/>
  <c r="BK172"/>
  <c r="J149"/>
  <c r="BK136"/>
  <c r="J183"/>
  <c r="BK152"/>
  <c r="J200"/>
  <c r="J168"/>
  <c r="J146"/>
  <c r="BK156"/>
  <c r="BK130"/>
  <c i="5" r="J302"/>
  <c r="BK288"/>
  <c r="J267"/>
  <c r="J255"/>
  <c r="J224"/>
  <c r="BK202"/>
  <c r="J180"/>
  <c r="BK168"/>
  <c r="J148"/>
  <c r="J134"/>
  <c r="BK126"/>
  <c r="BK304"/>
  <c r="J292"/>
  <c r="BK267"/>
  <c r="BK259"/>
  <c r="BK242"/>
  <c r="J228"/>
  <c r="J218"/>
  <c r="J208"/>
  <c r="BK196"/>
  <c r="J188"/>
  <c r="BK160"/>
  <c r="BK150"/>
  <c r="J132"/>
  <c r="BK320"/>
  <c r="J304"/>
  <c r="J290"/>
  <c r="J282"/>
  <c r="J265"/>
  <c r="J240"/>
  <c r="J226"/>
  <c r="J214"/>
  <c r="J200"/>
  <c r="BK176"/>
  <c r="BK162"/>
  <c r="BK142"/>
  <c r="BK124"/>
  <c r="BK310"/>
  <c r="J288"/>
  <c r="J273"/>
  <c r="J257"/>
  <c r="BK240"/>
  <c r="BK208"/>
  <c r="J198"/>
  <c r="BK180"/>
  <c r="J166"/>
  <c r="J144"/>
  <c r="BK128"/>
  <c i="6" r="J129"/>
  <c r="BK129"/>
  <c i="2" l="1" r="BK139"/>
  <c r="J139"/>
  <c r="J99"/>
  <c r="BK160"/>
  <c r="J160"/>
  <c r="J100"/>
  <c r="P192"/>
  <c r="BK208"/>
  <c r="J208"/>
  <c r="J104"/>
  <c r="BK220"/>
  <c r="J220"/>
  <c r="J105"/>
  <c r="BK226"/>
  <c r="J226"/>
  <c r="J106"/>
  <c r="BK270"/>
  <c r="J270"/>
  <c r="J107"/>
  <c r="BK312"/>
  <c r="J312"/>
  <c r="J108"/>
  <c r="BK372"/>
  <c r="J372"/>
  <c r="J109"/>
  <c r="BK418"/>
  <c r="J418"/>
  <c r="J110"/>
  <c r="BK468"/>
  <c r="J468"/>
  <c r="J111"/>
  <c r="BK479"/>
  <c r="J479"/>
  <c r="J112"/>
  <c i="3" r="R137"/>
  <c r="R130"/>
  <c r="R129"/>
  <c r="P143"/>
  <c r="T159"/>
  <c r="P202"/>
  <c r="T233"/>
  <c r="R284"/>
  <c r="R293"/>
  <c r="T301"/>
  <c i="4" r="P129"/>
  <c r="P128"/>
  <c r="T145"/>
  <c r="T151"/>
  <c r="R160"/>
  <c r="BK182"/>
  <c r="J182"/>
  <c r="J104"/>
  <c i="5" r="P123"/>
  <c r="R244"/>
  <c r="P275"/>
  <c r="R314"/>
  <c i="2" r="P139"/>
  <c r="P134"/>
  <c r="T160"/>
  <c r="T192"/>
  <c r="T208"/>
  <c r="R220"/>
  <c r="T226"/>
  <c r="P270"/>
  <c r="P312"/>
  <c r="T372"/>
  <c r="T418"/>
  <c r="T468"/>
  <c r="R479"/>
  <c i="3" r="P137"/>
  <c r="P130"/>
  <c r="T143"/>
  <c r="P159"/>
  <c r="T202"/>
  <c r="BK233"/>
  <c r="J233"/>
  <c r="J105"/>
  <c r="BK284"/>
  <c r="J284"/>
  <c r="J106"/>
  <c r="BK293"/>
  <c r="J293"/>
  <c r="J107"/>
  <c r="BK301"/>
  <c r="J301"/>
  <c r="J108"/>
  <c i="4" r="R129"/>
  <c r="R128"/>
  <c r="R145"/>
  <c r="BK151"/>
  <c r="J151"/>
  <c r="J102"/>
  <c r="T160"/>
  <c r="T182"/>
  <c i="5" r="R123"/>
  <c r="P244"/>
  <c r="T275"/>
  <c r="T314"/>
  <c i="2" r="T139"/>
  <c r="T134"/>
  <c r="R160"/>
  <c r="R192"/>
  <c r="R208"/>
  <c r="T220"/>
  <c r="R226"/>
  <c r="T270"/>
  <c r="T312"/>
  <c r="R372"/>
  <c r="R418"/>
  <c r="R468"/>
  <c r="T479"/>
  <c i="3" r="T137"/>
  <c r="T130"/>
  <c r="R143"/>
  <c r="BK159"/>
  <c r="R202"/>
  <c r="R233"/>
  <c r="T284"/>
  <c r="T293"/>
  <c r="R301"/>
  <c i="4" r="BK129"/>
  <c r="J129"/>
  <c r="J98"/>
  <c r="P145"/>
  <c r="R151"/>
  <c r="BK160"/>
  <c r="J160"/>
  <c r="J103"/>
  <c r="P182"/>
  <c i="5" r="T123"/>
  <c r="T122"/>
  <c r="T121"/>
  <c r="T244"/>
  <c r="BK275"/>
  <c r="J275"/>
  <c r="J100"/>
  <c r="BK314"/>
  <c r="J314"/>
  <c r="J101"/>
  <c i="2" r="R139"/>
  <c r="R134"/>
  <c r="P160"/>
  <c r="BK192"/>
  <c r="J192"/>
  <c r="J101"/>
  <c r="P208"/>
  <c r="P220"/>
  <c r="P226"/>
  <c r="R270"/>
  <c r="R312"/>
  <c r="P372"/>
  <c r="P418"/>
  <c r="P468"/>
  <c r="P479"/>
  <c i="3" r="BK137"/>
  <c r="J137"/>
  <c r="J99"/>
  <c r="BK143"/>
  <c r="J143"/>
  <c r="J100"/>
  <c r="R159"/>
  <c r="R158"/>
  <c r="BK202"/>
  <c r="J202"/>
  <c r="J104"/>
  <c r="P233"/>
  <c r="P284"/>
  <c r="P293"/>
  <c r="P301"/>
  <c i="4" r="T129"/>
  <c r="T128"/>
  <c r="BK145"/>
  <c r="J145"/>
  <c r="J101"/>
  <c r="P151"/>
  <c r="P160"/>
  <c r="R182"/>
  <c i="5" r="BK123"/>
  <c r="BK122"/>
  <c r="J122"/>
  <c r="J97"/>
  <c r="BK244"/>
  <c r="J244"/>
  <c r="J99"/>
  <c r="R275"/>
  <c r="P314"/>
  <c i="2" r="BK135"/>
  <c r="J135"/>
  <c r="J98"/>
  <c i="3" r="BK131"/>
  <c r="J131"/>
  <c r="J98"/>
  <c i="4" r="BK141"/>
  <c r="J141"/>
  <c r="J99"/>
  <c r="BK196"/>
  <c r="J196"/>
  <c r="J106"/>
  <c i="6" r="BK128"/>
  <c r="J128"/>
  <c r="J100"/>
  <c r="BK131"/>
  <c r="J131"/>
  <c r="J101"/>
  <c i="2" r="BK499"/>
  <c r="J499"/>
  <c r="J113"/>
  <c r="BK204"/>
  <c r="J204"/>
  <c r="J102"/>
  <c i="4" r="BK199"/>
  <c r="J199"/>
  <c r="J107"/>
  <c i="6" r="BK125"/>
  <c r="J125"/>
  <c r="J99"/>
  <c i="3" r="BK155"/>
  <c r="J155"/>
  <c r="J101"/>
  <c r="BK310"/>
  <c r="J310"/>
  <c r="J109"/>
  <c i="6" r="BK135"/>
  <c r="J135"/>
  <c r="J102"/>
  <c r="J89"/>
  <c r="E112"/>
  <c r="F119"/>
  <c r="BH126"/>
  <c r="BH136"/>
  <c i="5" r="J123"/>
  <c r="J98"/>
  <c i="6" r="BH132"/>
  <c i="5" r="BK121"/>
  <c r="J121"/>
  <c r="J96"/>
  <c i="6" r="BH129"/>
  <c i="5" r="E85"/>
  <c r="J89"/>
  <c r="F92"/>
  <c r="BH132"/>
  <c r="BH140"/>
  <c r="BH162"/>
  <c r="BH174"/>
  <c r="BH186"/>
  <c r="BH190"/>
  <c r="BH194"/>
  <c r="BH216"/>
  <c r="BH222"/>
  <c r="BH232"/>
  <c r="BH242"/>
  <c r="BH265"/>
  <c r="BH273"/>
  <c r="BH276"/>
  <c r="BH290"/>
  <c r="BH292"/>
  <c r="BH294"/>
  <c r="BH302"/>
  <c r="BH304"/>
  <c r="BH306"/>
  <c r="BH310"/>
  <c r="BH126"/>
  <c r="BH130"/>
  <c r="BH144"/>
  <c r="BH148"/>
  <c r="BH150"/>
  <c r="BH156"/>
  <c r="BH158"/>
  <c r="BH164"/>
  <c r="BH166"/>
  <c r="BH172"/>
  <c r="BH180"/>
  <c r="BH192"/>
  <c r="BH196"/>
  <c r="BH200"/>
  <c r="BH202"/>
  <c r="BH204"/>
  <c r="BH234"/>
  <c r="BH240"/>
  <c r="BH249"/>
  <c r="BH253"/>
  <c r="BH257"/>
  <c r="BH259"/>
  <c r="BH261"/>
  <c r="BH267"/>
  <c r="BH278"/>
  <c r="BH286"/>
  <c r="BH298"/>
  <c r="BH300"/>
  <c r="BH308"/>
  <c r="BH317"/>
  <c r="BH320"/>
  <c r="BH323"/>
  <c i="4" r="BK128"/>
  <c i="5" r="BH128"/>
  <c r="BH142"/>
  <c r="BH146"/>
  <c r="BH160"/>
  <c r="BH168"/>
  <c r="BH170"/>
  <c r="BH176"/>
  <c r="BH178"/>
  <c r="BH182"/>
  <c r="BH184"/>
  <c r="BH214"/>
  <c r="BH218"/>
  <c r="BH220"/>
  <c r="BH238"/>
  <c r="BH255"/>
  <c r="BH271"/>
  <c r="BH296"/>
  <c r="BH315"/>
  <c r="BH124"/>
  <c r="BH134"/>
  <c r="BH136"/>
  <c r="BH138"/>
  <c r="BH152"/>
  <c r="BH154"/>
  <c r="BH188"/>
  <c r="BH198"/>
  <c r="BH206"/>
  <c r="BH208"/>
  <c r="BH210"/>
  <c r="BH212"/>
  <c r="BH224"/>
  <c r="BH226"/>
  <c r="BH228"/>
  <c r="BH230"/>
  <c r="BH236"/>
  <c r="BH245"/>
  <c r="BH247"/>
  <c r="BH251"/>
  <c r="BH263"/>
  <c r="BH269"/>
  <c r="BH280"/>
  <c r="BH282"/>
  <c r="BH284"/>
  <c r="BH288"/>
  <c r="BH312"/>
  <c i="3" r="J159"/>
  <c r="J103"/>
  <c i="4" r="BH132"/>
  <c r="BH136"/>
  <c r="BH142"/>
  <c r="BH146"/>
  <c r="BH149"/>
  <c r="BH158"/>
  <c r="BH161"/>
  <c r="BH172"/>
  <c r="E117"/>
  <c r="F124"/>
  <c r="BH130"/>
  <c r="BH134"/>
  <c r="BH139"/>
  <c r="BH156"/>
  <c r="BH193"/>
  <c r="BH200"/>
  <c r="J121"/>
  <c r="BH152"/>
  <c r="BH168"/>
  <c r="BH176"/>
  <c r="BH197"/>
  <c r="BH154"/>
  <c r="BH180"/>
  <c r="BH183"/>
  <c r="BH191"/>
  <c i="3" r="BH173"/>
  <c r="BH175"/>
  <c r="BH188"/>
  <c r="BH195"/>
  <c r="BH198"/>
  <c r="BH215"/>
  <c r="BH219"/>
  <c r="BH225"/>
  <c r="BH228"/>
  <c r="BH234"/>
  <c r="BH240"/>
  <c r="BH242"/>
  <c r="BH246"/>
  <c r="BH250"/>
  <c r="BH257"/>
  <c r="BH260"/>
  <c r="BH272"/>
  <c r="BH274"/>
  <c r="BH285"/>
  <c r="BH305"/>
  <c r="E119"/>
  <c r="BH138"/>
  <c r="BH150"/>
  <c r="BH163"/>
  <c r="BH180"/>
  <c r="BH185"/>
  <c r="BH193"/>
  <c r="BH200"/>
  <c r="BH203"/>
  <c r="BH217"/>
  <c r="BH221"/>
  <c r="BH236"/>
  <c r="BH238"/>
  <c r="BH252"/>
  <c r="BH254"/>
  <c r="BH266"/>
  <c r="BH270"/>
  <c r="BH276"/>
  <c r="BH294"/>
  <c r="BH297"/>
  <c r="F92"/>
  <c r="J123"/>
  <c r="BH144"/>
  <c r="BH148"/>
  <c r="BH153"/>
  <c r="BH166"/>
  <c r="BH171"/>
  <c r="BH231"/>
  <c r="BH248"/>
  <c r="BH268"/>
  <c r="BH278"/>
  <c r="BH280"/>
  <c r="BH299"/>
  <c r="BH302"/>
  <c r="BH132"/>
  <c r="BH141"/>
  <c r="BH146"/>
  <c r="BH156"/>
  <c r="BH160"/>
  <c r="BH168"/>
  <c r="BH191"/>
  <c r="BH208"/>
  <c r="BH223"/>
  <c r="BH244"/>
  <c r="BH262"/>
  <c r="BH264"/>
  <c r="BH282"/>
  <c r="BH287"/>
  <c r="BH289"/>
  <c r="BH291"/>
  <c r="BH308"/>
  <c r="BH311"/>
  <c i="2" r="J89"/>
  <c r="F130"/>
  <c r="BH193"/>
  <c r="BH211"/>
  <c r="BH240"/>
  <c r="BH260"/>
  <c r="BH265"/>
  <c r="BH271"/>
  <c r="BH276"/>
  <c r="BH284"/>
  <c r="BH286"/>
  <c r="BH292"/>
  <c r="BH368"/>
  <c r="BH381"/>
  <c r="E123"/>
  <c r="BH136"/>
  <c r="BH161"/>
  <c r="BH218"/>
  <c r="BH227"/>
  <c r="BH230"/>
  <c r="BH233"/>
  <c r="BH248"/>
  <c r="BH268"/>
  <c r="BH278"/>
  <c r="BH299"/>
  <c r="BH305"/>
  <c r="BH310"/>
  <c r="BH319"/>
  <c r="BH329"/>
  <c r="BH332"/>
  <c r="BH335"/>
  <c r="BH341"/>
  <c r="BH363"/>
  <c r="BH370"/>
  <c r="BH388"/>
  <c r="BH394"/>
  <c r="BH403"/>
  <c r="BH405"/>
  <c r="BH408"/>
  <c r="BH425"/>
  <c r="BH435"/>
  <c r="BH441"/>
  <c r="BH445"/>
  <c r="BH452"/>
  <c r="BH140"/>
  <c r="BH143"/>
  <c r="BH167"/>
  <c r="BH172"/>
  <c r="BH202"/>
  <c r="BH209"/>
  <c r="BH213"/>
  <c r="BH224"/>
  <c r="BH257"/>
  <c r="BH280"/>
  <c r="BH282"/>
  <c r="BH288"/>
  <c r="BH296"/>
  <c r="BH301"/>
  <c r="BH303"/>
  <c r="BH308"/>
  <c r="BH313"/>
  <c r="BH323"/>
  <c r="BH352"/>
  <c r="BH357"/>
  <c r="BH461"/>
  <c r="BH464"/>
  <c r="BH469"/>
  <c r="BH477"/>
  <c r="BH480"/>
  <c r="BH146"/>
  <c r="BH151"/>
  <c r="BH177"/>
  <c r="BH186"/>
  <c r="BH195"/>
  <c r="BH197"/>
  <c r="BH199"/>
  <c r="BH205"/>
  <c r="BH221"/>
  <c r="BH245"/>
  <c r="BH290"/>
  <c r="BH294"/>
  <c r="BH321"/>
  <c r="BH347"/>
  <c r="BH373"/>
  <c r="BH379"/>
  <c r="BH386"/>
  <c r="BH397"/>
  <c r="BH411"/>
  <c r="BH414"/>
  <c r="BH416"/>
  <c r="BH419"/>
  <c r="BH427"/>
  <c r="BH429"/>
  <c r="BH438"/>
  <c r="BH458"/>
  <c r="BH466"/>
  <c r="BH473"/>
  <c r="BH475"/>
  <c r="BH497"/>
  <c r="BH500"/>
  <c r="J33"/>
  <c i="1" r="AV95"/>
  <c i="3" r="J34"/>
  <c i="1" r="AW96"/>
  <c i="3" r="F34"/>
  <c i="1" r="BA96"/>
  <c i="4" r="F37"/>
  <c i="1" r="BD97"/>
  <c i="4" r="F33"/>
  <c i="1" r="AZ97"/>
  <c i="5" r="F37"/>
  <c i="1" r="BD98"/>
  <c i="5" r="J34"/>
  <c i="1" r="AW98"/>
  <c i="2" r="F37"/>
  <c i="1" r="BD95"/>
  <c i="3" r="F33"/>
  <c i="1" r="AZ96"/>
  <c i="4" r="J33"/>
  <c i="1" r="AV97"/>
  <c i="5" r="F35"/>
  <c i="1" r="BB98"/>
  <c i="5" r="F34"/>
  <c i="1" r="BA98"/>
  <c i="2" r="F34"/>
  <c i="1" r="BA95"/>
  <c i="2" r="F33"/>
  <c i="1" r="AZ95"/>
  <c i="3" r="J33"/>
  <c i="1" r="AV96"/>
  <c i="3" r="F35"/>
  <c i="1" r="BB96"/>
  <c i="4" r="F34"/>
  <c i="1" r="BA97"/>
  <c i="5" r="J33"/>
  <c i="1" r="AV98"/>
  <c i="6" r="F33"/>
  <c i="1" r="AZ99"/>
  <c i="6" r="F34"/>
  <c i="1" r="BA99"/>
  <c i="6" r="F35"/>
  <c i="1" r="BB99"/>
  <c i="2" r="F35"/>
  <c i="1" r="BB95"/>
  <c i="2" r="J34"/>
  <c i="1" r="AW95"/>
  <c i="3" r="F37"/>
  <c i="1" r="BD96"/>
  <c i="4" r="F35"/>
  <c i="1" r="BB97"/>
  <c i="4" r="J34"/>
  <c i="1" r="AW97"/>
  <c i="5" r="F33"/>
  <c i="1" r="AZ98"/>
  <c i="6" r="J34"/>
  <c i="1" r="AW99"/>
  <c i="6" r="J33"/>
  <c i="1" r="AV99"/>
  <c i="6" r="F37"/>
  <c i="1" r="BD99"/>
  <c i="2" l="1" r="P207"/>
  <c r="P133"/>
  <c i="1" r="AU95"/>
  <c i="4" r="P144"/>
  <c i="2" r="R207"/>
  <c r="R133"/>
  <c i="4" r="R144"/>
  <c r="P127"/>
  <c i="1" r="AU97"/>
  <c i="5" r="R122"/>
  <c r="R121"/>
  <c r="P122"/>
  <c r="P121"/>
  <c i="1" r="AU98"/>
  <c i="3" r="BK158"/>
  <c r="J158"/>
  <c r="J102"/>
  <c i="4" r="R127"/>
  <c i="3" r="P158"/>
  <c r="P129"/>
  <c i="1" r="AU96"/>
  <c i="2" r="T207"/>
  <c r="T133"/>
  <c i="4" r="T144"/>
  <c r="T127"/>
  <c i="3" r="T158"/>
  <c r="T129"/>
  <c i="4" r="BK195"/>
  <c r="J195"/>
  <c r="J105"/>
  <c i="2" r="BK134"/>
  <c r="J134"/>
  <c r="J97"/>
  <c r="BK207"/>
  <c r="J207"/>
  <c r="J103"/>
  <c i="3" r="BK130"/>
  <c r="J130"/>
  <c r="J97"/>
  <c i="4" r="BK144"/>
  <c r="J144"/>
  <c r="J100"/>
  <c i="6" r="BK124"/>
  <c r="BK122"/>
  <c r="J122"/>
  <c r="J96"/>
  <c i="4" r="J128"/>
  <c r="J97"/>
  <c i="1" r="AT96"/>
  <c r="AT97"/>
  <c i="4" r="F36"/>
  <c i="1" r="BC97"/>
  <c i="5" r="F36"/>
  <c i="1" r="BC98"/>
  <c r="AT95"/>
  <c i="3" r="F36"/>
  <c i="1" r="BC96"/>
  <c r="AT98"/>
  <c i="5" r="J30"/>
  <c i="1" r="AG98"/>
  <c i="6" r="F36"/>
  <c i="1" r="BC99"/>
  <c r="BA94"/>
  <c r="W30"/>
  <c r="AT99"/>
  <c r="BD94"/>
  <c r="W33"/>
  <c i="2" r="F36"/>
  <c i="1" r="BC95"/>
  <c r="AZ94"/>
  <c r="W29"/>
  <c r="BB94"/>
  <c r="W31"/>
  <c i="3" l="1" r="BK129"/>
  <c r="J129"/>
  <c i="4" r="BK127"/>
  <c r="J127"/>
  <c r="J96"/>
  <c i="6" r="J124"/>
  <c r="J98"/>
  <c i="2" r="BK133"/>
  <c r="J133"/>
  <c r="J96"/>
  <c i="1" r="AN98"/>
  <c i="5" r="J39"/>
  <c i="1" r="AU94"/>
  <c i="3" r="J30"/>
  <c r="J39"/>
  <c i="6" r="J30"/>
  <c i="1" r="AG99"/>
  <c r="AW94"/>
  <c r="AK30"/>
  <c r="AV94"/>
  <c r="AK29"/>
  <c r="AX94"/>
  <c r="BC94"/>
  <c r="W32"/>
  <c l="1" r="AG96"/>
  <c i="6" r="J39"/>
  <c i="3" r="J96"/>
  <c i="1" r="AN96"/>
  <c r="AN99"/>
  <c i="2" r="J30"/>
  <c r="J39"/>
  <c i="1" r="AY94"/>
  <c i="4" r="J30"/>
  <c i="1" r="AG97"/>
  <c r="AN97"/>
  <c r="AT94"/>
  <c l="1" r="AG95"/>
  <c r="AN95"/>
  <c i="4" r="J39"/>
  <c i="1"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<sst xmlns="http://schemas.openxmlformats.org/spreadsheetml/2006/main">
  <si>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</si>
  <si>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</si>
  <si>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</si>
  <si>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</si>
  <si>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</si>
  <si>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{5a7da6b4-d995-4383-b859-ada87e7e893e}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</si>
  <si>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</si>
  <si>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</si>
  <si>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</si>
  <si>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</si>
  <si>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</si>
  <si>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</si>
  <si>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</si>
  <si>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</si>
  <si>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65422014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</si>
  <si>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</si>
  <si>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</si>
  <si>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Mladotice ON - oprava bytové části</t>
  </si>
  <si>
    <t>KSO:</t>
  </si>
  <si>
    <t>CC-CZ:</t>
  </si>
  <si>
    <t>Místo:</t>
  </si>
  <si>
    <t xml:space="preserve"> </t>
  </si>
  <si>
    <t>Datum:</t>
  </si>
  <si>
    <t>27. 1. 2022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</si>
  <si>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</si>
  <si>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</si>
  <si>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</si>
  <si>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</si>
  <si>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</si>
  <si>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</si>
  <si>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</si>
  <si>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</si>
  <si>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</si>
  <si>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</si>
  <si>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</si>
  <si>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</si>
  <si>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</si>
  <si>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</si>
  <si>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</si>
  <si>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</si>
  <si>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</si>
  <si>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</si>
  <si>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</si>
  <si>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</si>
  <si>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</si>
  <si>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</si>
  <si>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</si>
  <si>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</si>
  <si>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</si>
  <si>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</si>
  <si>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</si>
  <si>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</si>
  <si>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</si>
  <si>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</si>
  <si>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</si>
  <si>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</si>
  <si>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</si>
  <si>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</si>
  <si>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</si>
  <si>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</si>
  <si>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</si>
  <si>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</si>
  <si>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</si>
  <si>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</si>
  <si>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</si>
  <si>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</si>
  <si>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</si>
  <si>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</si>
  <si>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</si>
  <si>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</si>
  <si>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</si>
  <si>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</si>
  <si>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</si>
  <si>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</si>
  <si>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</si>
  <si>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</si>
  <si>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</si>
  <si>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</si>
  <si>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</si>
  <si>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</si>
  <si>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</si>
  <si>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</si>
  <si>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{489fd501-e185-4e4e-aac4-11e1f36f0bae}</t>
  </si>
  <si>
    <t>SO 02</t>
  </si>
  <si>
    <t>ZTI</t>
  </si>
  <si>
    <t>{09ec8807-365f-461e-96ec-297c9bec6116}</t>
  </si>
  <si>
    <t>SO 03</t>
  </si>
  <si>
    <t>Ústřední vytápění</t>
  </si>
  <si>
    <t>{663c3b14-1f64-4e2c-a04d-b3c4bb8b0f83}</t>
  </si>
  <si>
    <t>SO 04</t>
  </si>
  <si>
    <t>Elektroinstalace</t>
  </si>
  <si>
    <t>{baa5df1c-2a9c-46ab-a969-03ea1a94611b}</t>
  </si>
  <si>
    <t>SO 05</t>
  </si>
  <si>
    <t>VRN</t>
  </si>
  <si>
    <t>{7a5f795c-e726-4b2b-9099-6c08274014f3}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</si>
  <si>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</si>
  <si>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</si>
  <si>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</si>
  <si>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</si>
  <si>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</si>
  <si>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</si>
  <si>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</si>
  <si>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</si>
  <si>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</si>
  <si>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</si>
  <si>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</si>
  <si>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</si>
  <si>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</si>
  <si>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</si>
  <si>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</si>
  <si>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</si>
  <si>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</si>
  <si>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</si>
  <si>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</si>
  <si>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</si>
  <si>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</si>
  <si>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</si>
  <si>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</si>
  <si>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</si>
  <si>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</si>
  <si>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</si>
  <si>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</si>
  <si>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</si>
  <si>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</si>
  <si>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</si>
  <si>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</si>
  <si>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</si>
  <si>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</si>
  <si>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</si>
  <si>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</si>
  <si>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</si>
  <si>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</si>
  <si>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</si>
  <si>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</si>
  <si>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</si>
  <si>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</si>
  <si>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</si>
  <si>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</si>
  <si>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</si>
  <si>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346272236</t>
  </si>
  <si>
    <t>Přizdívka z pórobetonových tvárnic tl 100 mm</t>
  </si>
  <si>
    <t>m2</t>
  </si>
  <si>
    <t>4</t>
  </si>
  <si>
    <t>2</t>
  </si>
  <si>
    <t>5</t>
  </si>
  <si>
    <t>-1366090960</t>
  </si>
  <si>
    <t>PP</t>
  </si>
  <si>
    <t>VV</t>
  </si>
  <si>
    <t>"dveře z 1P21 do 1P24" 0,1*2,0*2</t>
  </si>
  <si>
    <t>6</t>
  </si>
  <si>
    <t>Úpravy povrchů, podlahy a osazování výplní</t>
  </si>
  <si>
    <t>612142001</t>
  </si>
  <si>
    <t>Potažení vnitřních stěn sklovláknitým pletivem vtlačeným do tenkovrstvé hmoty</t>
  </si>
  <si>
    <t>-351300270</t>
  </si>
  <si>
    <t>212,779</t>
  </si>
  <si>
    <t>612311131</t>
  </si>
  <si>
    <t>Potažení vnitřních stěn vápenným štukem tloušťky do 3 mm</t>
  </si>
  <si>
    <t>2018220536</t>
  </si>
  <si>
    <t>612321121</t>
  </si>
  <si>
    <t>Vápenocementová omítka hladká jednovrstvá vnitřních stěn nanášená ručně</t>
  </si>
  <si>
    <t>-90286696</t>
  </si>
  <si>
    <t>"1P22" (1,65+1,75)*2*(3,0-2,0)</t>
  </si>
  <si>
    <t>"1P26" (0,83+2,20)*2*(3,0-2,0)-(0,45*0,6)+(0,45*2*0,2+0,6*0,2)</t>
  </si>
  <si>
    <t>Součet</t>
  </si>
  <si>
    <t>612325423</t>
  </si>
  <si>
    <t>Oprava vnitřní vápenocementové štukové omítky stěn v rozsahu plochy přes 30 do 50 %</t>
  </si>
  <si>
    <t>-160276426</t>
  </si>
  <si>
    <t>"1P21" (1,55+1,45+1,35+0,45+1,75+2,31+3,20+1,45+1,10)*3,0 -(0,6*2+0,8*2)*1,97</t>
  </si>
  <si>
    <t>"1P22" (1,65+1,75)*2*3,0-0,6*1,97</t>
  </si>
  <si>
    <t>"1P23" (4,00+3,65)*2*3,0-0,8*1,97-2,1*1,5+(1,5*2*0,2+2,1*0,2)</t>
  </si>
  <si>
    <t>"1P24" (4,02+5,30)*2*3,0-0,8*1,97-2,1*1,5+(1,5*2*0,2+2,1*0,2)</t>
  </si>
  <si>
    <t>"1P25" (4,02+3,70)*2*3,0-0,8*1,97-2,1*1,5+(1,5*2*0,2+2,1*0,2)</t>
  </si>
  <si>
    <t>"1P26" (0,83+2,20)*2*3,0-(0,45*0,9)+(0,90*2*0,2+0,45*0,2)</t>
  </si>
  <si>
    <t>9</t>
  </si>
  <si>
    <t>Ostatní konstrukce a práce, bourání</t>
  </si>
  <si>
    <t>965042131</t>
  </si>
  <si>
    <t>Bourání podkladů pod dlažby nebo mazanin betonových nebo z litého asfaltu tl do 100 mm pl do 4 m2</t>
  </si>
  <si>
    <t>m3</t>
  </si>
  <si>
    <t>1833967397</t>
  </si>
  <si>
    <t>"0P21" 9,50*0,1</t>
  </si>
  <si>
    <t>"0P22" 2,89*0,1</t>
  </si>
  <si>
    <t>"0P26" 1,83*0,1</t>
  </si>
  <si>
    <t>7</t>
  </si>
  <si>
    <t>965081223</t>
  </si>
  <si>
    <t>Bourání podlah z dlaždic keramických nebo xylolitových tl přes 10 mm plochy přes 1 m2</t>
  </si>
  <si>
    <t>128540371</t>
  </si>
  <si>
    <t>"1P22" 1,65*1,75</t>
  </si>
  <si>
    <t>"1P26" 0,83*2,20</t>
  </si>
  <si>
    <t>8</t>
  </si>
  <si>
    <t>968072455</t>
  </si>
  <si>
    <t>Vybourání kovových dveřních zárubní pl do 2 m2</t>
  </si>
  <si>
    <t>311408523</t>
  </si>
  <si>
    <t>"600/1970" 2</t>
  </si>
  <si>
    <t>"800/1970" 3</t>
  </si>
  <si>
    <t>978013161</t>
  </si>
  <si>
    <t>Otlučení (osekání) vnitřní vápenné nebo vápenocementové omítky stěn v rozsahu přes 30 do 50 %</t>
  </si>
  <si>
    <t>-2143989306</t>
  </si>
  <si>
    <t>"1P22" (1,65+1,75)*2*(3,0-1,5)-0,6*1,97</t>
  </si>
  <si>
    <t>"1P26" (0,83+2,20)*2*(3,0-1,5)-(0,45*0,9)+(0,90*2*0,2+0,45*0,2)</t>
  </si>
  <si>
    <t>10</t>
  </si>
  <si>
    <t>978059541</t>
  </si>
  <si>
    <t>Odsekání a odebrání obkladů stěn z vnitřních obkládaček plochy přes 1 m2</t>
  </si>
  <si>
    <t>1660913656</t>
  </si>
  <si>
    <t>"1P22" (1,65+1,75)*2*1,5-0,6*1,5</t>
  </si>
  <si>
    <t>"1P23 - za kuch.linkou" (3,0+1,6)*1,5</t>
  </si>
  <si>
    <t>"1P26" (0,83+2,20)*2*1,5-0,6*1,5</t>
  </si>
  <si>
    <t>997</t>
  </si>
  <si>
    <t>Přesun sutě</t>
  </si>
  <si>
    <t>11</t>
  </si>
  <si>
    <t>997002611</t>
  </si>
  <si>
    <t>Nakládání suti a vybouraných hmot</t>
  </si>
  <si>
    <t>t</t>
  </si>
  <si>
    <t>837346500</t>
  </si>
  <si>
    <t>12</t>
  </si>
  <si>
    <t>997013213</t>
  </si>
  <si>
    <t>Vnitrostaveništní doprava suti a vybouraných hmot pro budovy v přes 9 do 12 m ručně</t>
  </si>
  <si>
    <t>-1136066545</t>
  </si>
  <si>
    <t>13</t>
  </si>
  <si>
    <t>997013501</t>
  </si>
  <si>
    <t>Odvoz suti a vybouraných hmot na skládku nebo meziskládku do 1 km se složením</t>
  </si>
  <si>
    <t>16</t>
  </si>
  <si>
    <t>1190124951</t>
  </si>
  <si>
    <t>14</t>
  </si>
  <si>
    <t>997013509</t>
  </si>
  <si>
    <t>Příplatek k odvozu suti a vybouraných hmot na skládku ZKD 1 km přes 1 km</t>
  </si>
  <si>
    <t>1344013549</t>
  </si>
  <si>
    <t>9,765*30 "Přepočtené koeficientem množství"</t>
  </si>
  <si>
    <t>997013631</t>
  </si>
  <si>
    <t>Poplatek za uložení na skládce (skládkovné) stavebního odpadu směsného kód odpadu 17 09 04</t>
  </si>
  <si>
    <t>-1576421238</t>
  </si>
  <si>
    <t>998</t>
  </si>
  <si>
    <t>Přesun hmot</t>
  </si>
  <si>
    <t>998018002</t>
  </si>
  <si>
    <t>Přesun hmot ruční pro budovy v přes 6 do 12 m</t>
  </si>
  <si>
    <t>-25770485</t>
  </si>
  <si>
    <t>PSV</t>
  </si>
  <si>
    <t>Práce a dodávky PSV</t>
  </si>
  <si>
    <t>751</t>
  </si>
  <si>
    <t>Vzduchotechnika</t>
  </si>
  <si>
    <t>17</t>
  </si>
  <si>
    <t>751111051</t>
  </si>
  <si>
    <t>Montáž ventilátoru axiálního nízkotlakého podhledového D do 100 mm</t>
  </si>
  <si>
    <t>kus</t>
  </si>
  <si>
    <t>-276863420</t>
  </si>
  <si>
    <t>18</t>
  </si>
  <si>
    <t>M</t>
  </si>
  <si>
    <t>42914501</t>
  </si>
  <si>
    <t>ventilátor axiální tichý malý plastový IP45 výkon 8-13W D 100mm</t>
  </si>
  <si>
    <t>32</t>
  </si>
  <si>
    <t>1811860412</t>
  </si>
  <si>
    <t>19</t>
  </si>
  <si>
    <t>751510041</t>
  </si>
  <si>
    <t>Vzduchotechnické potrubí z pozinkovaného plechu kruhové spirálně vinutá trouba bez příruby D do 100 mm</t>
  </si>
  <si>
    <t>m</t>
  </si>
  <si>
    <t>-1061929077</t>
  </si>
  <si>
    <t>"koupelna" 2</t>
  </si>
  <si>
    <t>"digestoř" 7</t>
  </si>
  <si>
    <t>20</t>
  </si>
  <si>
    <t>998751101</t>
  </si>
  <si>
    <t>Přesun hmot tonážní pro vzduchotechniku v objektech výšky do 12 m</t>
  </si>
  <si>
    <t>-1757741048</t>
  </si>
  <si>
    <t>762</t>
  </si>
  <si>
    <t>Konstrukce tesařské</t>
  </si>
  <si>
    <t>762511296</t>
  </si>
  <si>
    <t>Podlahové kce podkladové dvouvrstvé z desek OSB tl 2x18 mm broušených na pero a drážku šroubovaných</t>
  </si>
  <si>
    <t>88556209</t>
  </si>
  <si>
    <t>"1P23" 4,0*3,65</t>
  </si>
  <si>
    <t>22</t>
  </si>
  <si>
    <t>998762102</t>
  </si>
  <si>
    <t>Přesun hmot tonážní pro kce tesařské v objektech v přes 6 do 12 m</t>
  </si>
  <si>
    <t>-1298066906</t>
  </si>
  <si>
    <t>763</t>
  </si>
  <si>
    <t>Konstrukce suché výstavby</t>
  </si>
  <si>
    <t>23</t>
  </si>
  <si>
    <t>763121426</t>
  </si>
  <si>
    <t>SDK stěna předsazená tl 112,5 mm profil CW+UW 100 deska 1xH2 12,5 bez izolace EI 15</t>
  </si>
  <si>
    <t>204843823</t>
  </si>
  <si>
    <t>"1P26" 0,83*(1,3+0,15)</t>
  </si>
  <si>
    <t>24</t>
  </si>
  <si>
    <t>763122403</t>
  </si>
  <si>
    <t>SDK stěna šachtová tl 112,5 mm profil CW+UW 100 desky 1xDF 12,5 bez izolace EI 15</t>
  </si>
  <si>
    <t>307835182</t>
  </si>
  <si>
    <t>"1P26 - svislé potrubí" (0,25+0,25)*3,0</t>
  </si>
  <si>
    <t>25</t>
  </si>
  <si>
    <t>763131412</t>
  </si>
  <si>
    <t>SDK podhled desky 1xA 12,5 s izolací dvouvrstvá spodní kce profil CD+UD</t>
  </si>
  <si>
    <t>1045015384</t>
  </si>
  <si>
    <t>"1P21" 9,50</t>
  </si>
  <si>
    <t>"1P23" 14,60</t>
  </si>
  <si>
    <t>"1P24" 21,06</t>
  </si>
  <si>
    <t>"1P25" 14,87</t>
  </si>
  <si>
    <t>26</t>
  </si>
  <si>
    <t>763131452</t>
  </si>
  <si>
    <t>SDK podhled deska 1xH2 12,5 s izolací dvouvrstvá spodní kce profil CD+UD</t>
  </si>
  <si>
    <t>-280626049</t>
  </si>
  <si>
    <t>"1P22" 2,89</t>
  </si>
  <si>
    <t>"1P26" 1,83</t>
  </si>
  <si>
    <t>27</t>
  </si>
  <si>
    <t>763131714</t>
  </si>
  <si>
    <t>SDK podhled základní penetrační nátěr</t>
  </si>
  <si>
    <t>-575285606</t>
  </si>
  <si>
    <t>4,72+60,030</t>
  </si>
  <si>
    <t>28</t>
  </si>
  <si>
    <t>763131751</t>
  </si>
  <si>
    <t>Montáž parotěsné zábrany do SDK podhledu</t>
  </si>
  <si>
    <t>1411181104</t>
  </si>
  <si>
    <t>29</t>
  </si>
  <si>
    <t>28329276</t>
  </si>
  <si>
    <t>fólie PE vyztužená pro parotěsnou vrstvu (reakce na oheň - třída E) 140g/m2</t>
  </si>
  <si>
    <t>993939182</t>
  </si>
  <si>
    <t>64,75*1,1235 "Přepočtené koeficientem množství</t>
  </si>
  <si>
    <t>30</t>
  </si>
  <si>
    <t>763131761</t>
  </si>
  <si>
    <t>Příplatek k SDK podhledu za plochu do 3 m2 jednotlivě</t>
  </si>
  <si>
    <t>-1339612005</t>
  </si>
  <si>
    <t>31</t>
  </si>
  <si>
    <t>763131771</t>
  </si>
  <si>
    <t>Příplatek k SDK podhledu za rovinnost kvality Q3</t>
  </si>
  <si>
    <t>189294682</t>
  </si>
  <si>
    <t>998763302</t>
  </si>
  <si>
    <t>Přesun hmot tonážní pro sádrokartonové konstrukce v objektech v přes 6 do 12 m</t>
  </si>
  <si>
    <t>758215</t>
  </si>
  <si>
    <t>766</t>
  </si>
  <si>
    <t>Konstrukce truhlářské</t>
  </si>
  <si>
    <t>33</t>
  </si>
  <si>
    <t>766660171</t>
  </si>
  <si>
    <t>Montáž dveřních křídel otvíravých jednokřídlových š do 0,8 m do obložkové zárubně</t>
  </si>
  <si>
    <t>1001206559</t>
  </si>
  <si>
    <t>34</t>
  </si>
  <si>
    <t>61162084</t>
  </si>
  <si>
    <t>dveře jednokřídlé dřevotřískové povrch laminátový plné 600x1970-2100mm</t>
  </si>
  <si>
    <t>-25812230</t>
  </si>
  <si>
    <t>35</t>
  </si>
  <si>
    <t>61162086</t>
  </si>
  <si>
    <t>dveře jednokřídlé dřevotřískové povrch laminátový plné 800x1970-2100mm</t>
  </si>
  <si>
    <t>967684115</t>
  </si>
  <si>
    <t>36</t>
  </si>
  <si>
    <t>766660728</t>
  </si>
  <si>
    <t>Montáž dveřního interiérového kování - zámku</t>
  </si>
  <si>
    <t>-660538078</t>
  </si>
  <si>
    <t>37</t>
  </si>
  <si>
    <t>54924002</t>
  </si>
  <si>
    <t>zámek zadlabací 190/140 /20 L s obyčejným klíčem</t>
  </si>
  <si>
    <t>1897598286</t>
  </si>
  <si>
    <t>38</t>
  </si>
  <si>
    <t>54924007</t>
  </si>
  <si>
    <t>zámek zadlabací 190/140/20 P s obyčejným klíčem</t>
  </si>
  <si>
    <t>-1526696857</t>
  </si>
  <si>
    <t>39</t>
  </si>
  <si>
    <t>766660729</t>
  </si>
  <si>
    <t>Montáž dveřního interiérového kování - štítku s klikou</t>
  </si>
  <si>
    <t>1203098244</t>
  </si>
  <si>
    <t>40</t>
  </si>
  <si>
    <t>54914620</t>
  </si>
  <si>
    <t>kování dveřní vrchní klika včetně rozet a montážního materiálu R PZ nerez PK</t>
  </si>
  <si>
    <t>1649846854</t>
  </si>
  <si>
    <t>41</t>
  </si>
  <si>
    <t>766682111</t>
  </si>
  <si>
    <t>Montáž zárubní obložkových pro dveře jednokřídlové tl stěny do 170 mm</t>
  </si>
  <si>
    <t>-128362010</t>
  </si>
  <si>
    <t>42</t>
  </si>
  <si>
    <t>61182307</t>
  </si>
  <si>
    <t>zárubeň jednokřídlá obložková s laminátovým povrchem tl stěny 60-150mm rozměru 600-1100/1970, 2100mm</t>
  </si>
  <si>
    <t>-1678033258</t>
  </si>
  <si>
    <t>43</t>
  </si>
  <si>
    <t>766691914</t>
  </si>
  <si>
    <t>Vyvěšení nebo zavěšení dřevěných křídel dveří pl do 2 m2</t>
  </si>
  <si>
    <t>-1763604093</t>
  </si>
  <si>
    <t>44</t>
  </si>
  <si>
    <t>766695213</t>
  </si>
  <si>
    <t>Montáž truhlářských prahů dveří jednokřídlových š přes 10 cm</t>
  </si>
  <si>
    <t>523117196</t>
  </si>
  <si>
    <t>"vchodové dveře" 1</t>
  </si>
  <si>
    <t>45</t>
  </si>
  <si>
    <t>61187161</t>
  </si>
  <si>
    <t>práh dveřní dřevěný dubový tl 20mm dl 820mm š 150mm</t>
  </si>
  <si>
    <t>-1814727069</t>
  </si>
  <si>
    <t>46</t>
  </si>
  <si>
    <t>766811112</t>
  </si>
  <si>
    <t>Montáž korpusu kuchyňských skříněk spodních na stěnu š přes 600 do 1200 mm</t>
  </si>
  <si>
    <t>-228492005</t>
  </si>
  <si>
    <t>47</t>
  </si>
  <si>
    <t>766811116</t>
  </si>
  <si>
    <t>Montáž korpusu kuchyňských skříněk spodních na nožičky š přes 600 do 1200 mm</t>
  </si>
  <si>
    <t>1414253934</t>
  </si>
  <si>
    <t>48</t>
  </si>
  <si>
    <t>607001</t>
  </si>
  <si>
    <t>kuchyňská linka vč. spotřebičů</t>
  </si>
  <si>
    <t>-1448124491</t>
  </si>
  <si>
    <t>P</t>
  </si>
  <si>
    <t>Poznámka k položce:_x000d_
včetně dřezu, pracovní desky, digestoře a sporáku</t>
  </si>
  <si>
    <t>49</t>
  </si>
  <si>
    <t>766812840</t>
  </si>
  <si>
    <t>Demontáž kuchyňských linek dřevěných nebo kovových dl přes 1,8 do 2,1 m</t>
  </si>
  <si>
    <t>-168991274</t>
  </si>
  <si>
    <t>50</t>
  </si>
  <si>
    <t>998766102</t>
  </si>
  <si>
    <t>Přesun hmot tonážní pro kce truhlářské v objektech v přes 6 do 12 m</t>
  </si>
  <si>
    <t>30536348</t>
  </si>
  <si>
    <t>771</t>
  </si>
  <si>
    <t>Podlahy z dlaždic</t>
  </si>
  <si>
    <t>51</t>
  </si>
  <si>
    <t>771111011</t>
  </si>
  <si>
    <t>Vysátí podkladu před pokládkou dlažby</t>
  </si>
  <si>
    <t>-2137772795</t>
  </si>
  <si>
    <t>"0P21" 9,50</t>
  </si>
  <si>
    <t>"0P22" 2,89</t>
  </si>
  <si>
    <t>"0P26" 1,83</t>
  </si>
  <si>
    <t>52</t>
  </si>
  <si>
    <t>771121011</t>
  </si>
  <si>
    <t>Nátěr penetrační na podlahu</t>
  </si>
  <si>
    <t>-1817504251</t>
  </si>
  <si>
    <t>53</t>
  </si>
  <si>
    <t>771151011</t>
  </si>
  <si>
    <t>Samonivelační stěrka podlah pevnosti 20 MPa tl 3 mm</t>
  </si>
  <si>
    <t>930814842</t>
  </si>
  <si>
    <t>54</t>
  </si>
  <si>
    <t>771161012</t>
  </si>
  <si>
    <t>Montáž profilu dilatační spáry koutové bez izolace dlažeb</t>
  </si>
  <si>
    <t>1796848817</t>
  </si>
  <si>
    <t>"1P21" (1,55+1,45+1,35+0,45+1,75+2,31+3,20+1,45+1,10) -(0,6*2+0,8*3)</t>
  </si>
  <si>
    <t>"1P22" (1,65+1,75)*2-0,6</t>
  </si>
  <si>
    <t>"1P26" (0,83+2,20)*2-0,6</t>
  </si>
  <si>
    <t>55</t>
  </si>
  <si>
    <t>59054172</t>
  </si>
  <si>
    <t>profil dvoudílný na pero drážku s hranou dlaždice z hmoty PVC/CPE 8 mm</t>
  </si>
  <si>
    <t>1391653785</t>
  </si>
  <si>
    <t>22,67*1,1 "Přepočtené koeficientem množství</t>
  </si>
  <si>
    <t>56</t>
  </si>
  <si>
    <t>771474113</t>
  </si>
  <si>
    <t>Montáž soklů z dlaždic keramických rovných flexibilní lepidlo v přes 90 do 120 mm</t>
  </si>
  <si>
    <t>888502223</t>
  </si>
  <si>
    <t>57</t>
  </si>
  <si>
    <t>771574112</t>
  </si>
  <si>
    <t>Montáž podlah keramických hladkých lepených flexibilním lepidlem přes 9 do 12 ks/m2</t>
  </si>
  <si>
    <t>-117956510</t>
  </si>
  <si>
    <t>58</t>
  </si>
  <si>
    <t>59761003</t>
  </si>
  <si>
    <t>dlažba keramická hutná hladká do interiéru přes 9 do 12ks/m2</t>
  </si>
  <si>
    <t>-1732217902</t>
  </si>
  <si>
    <t>"dlažba" 14,22</t>
  </si>
  <si>
    <t>"sokl 1P21 10 cm" 11,01*0,1+0,05</t>
  </si>
  <si>
    <t>15,371*1,1 "Přepočtené koeficientem množství</t>
  </si>
  <si>
    <t>59</t>
  </si>
  <si>
    <t>771577131</t>
  </si>
  <si>
    <t>Příplatek k montáži podlah keramických lepených standardním lepidlem za plochu do 5 m2</t>
  </si>
  <si>
    <t>550451082</t>
  </si>
  <si>
    <t>60</t>
  </si>
  <si>
    <t>771591112</t>
  </si>
  <si>
    <t>Izolace pod dlažbu nátěrem nebo stěrkou ve dvou vrstvách</t>
  </si>
  <si>
    <t>1210256670</t>
  </si>
  <si>
    <t>61</t>
  </si>
  <si>
    <t>771591115</t>
  </si>
  <si>
    <t>Podlahy spárování silikonem</t>
  </si>
  <si>
    <t>105379813</t>
  </si>
  <si>
    <t xml:space="preserve">"1P21" (1,55+1,45+1,35+0,45+1,75+2,31+3,20+1,45+1,10) </t>
  </si>
  <si>
    <t>"1P22" (1,65+1,75)*2</t>
  </si>
  <si>
    <t>"1P26" (0,83+2,20)*2</t>
  </si>
  <si>
    <t>62</t>
  </si>
  <si>
    <t>771591264</t>
  </si>
  <si>
    <t>Izolace těsnícími pásy mezi podlahou a stěnou</t>
  </si>
  <si>
    <t>480640844</t>
  </si>
  <si>
    <t>63</t>
  </si>
  <si>
    <t>771592011</t>
  </si>
  <si>
    <t>Čištění vnitřních ploch podlah nebo schodišť po položení dlažby chemickými prostředky</t>
  </si>
  <si>
    <t>1097549289</t>
  </si>
  <si>
    <t>64</t>
  </si>
  <si>
    <t>998771102</t>
  </si>
  <si>
    <t>Přesun hmot tonážní pro podlahy z dlaždic v objektech v přes 6 do 12 m</t>
  </si>
  <si>
    <t>1237562462</t>
  </si>
  <si>
    <t>776</t>
  </si>
  <si>
    <t>Podlahy povlakové</t>
  </si>
  <si>
    <t>65</t>
  </si>
  <si>
    <t>776111311</t>
  </si>
  <si>
    <t>Vysátí podkladu povlakových podlah</t>
  </si>
  <si>
    <t>1860866292</t>
  </si>
  <si>
    <t>66</t>
  </si>
  <si>
    <t>776121511</t>
  </si>
  <si>
    <t>Dvousložková penetrace podkladu povlakových podlah proti vlhkosti</t>
  </si>
  <si>
    <t>1559374092</t>
  </si>
  <si>
    <t>67</t>
  </si>
  <si>
    <t>776141121</t>
  </si>
  <si>
    <t>Vyrovnání podkladu povlakových podlah stěrkou pevnosti 30 MPa tl do 3 mm</t>
  </si>
  <si>
    <t>1856044603</t>
  </si>
  <si>
    <t>68</t>
  </si>
  <si>
    <t>776201812</t>
  </si>
  <si>
    <t>Demontáž lepených povlakových podlah s podložkou ručně</t>
  </si>
  <si>
    <t>-1984062183</t>
  </si>
  <si>
    <t>69</t>
  </si>
  <si>
    <t>776221111</t>
  </si>
  <si>
    <t>Lepení pásů z PVC standardním lepidlem</t>
  </si>
  <si>
    <t>2022808519</t>
  </si>
  <si>
    <t>70</t>
  </si>
  <si>
    <t>28412245</t>
  </si>
  <si>
    <t>krytina podlahová heterogenní š 1,5m tl 2mm</t>
  </si>
  <si>
    <t>-1973628865</t>
  </si>
  <si>
    <t>50,53*1,1 "Přepočtené koeficientem množství</t>
  </si>
  <si>
    <t>71</t>
  </si>
  <si>
    <t>776410811</t>
  </si>
  <si>
    <t>Odstranění soklíků a lišt pryžových nebo plastových</t>
  </si>
  <si>
    <t>2125952115</t>
  </si>
  <si>
    <t>"1P23" (4,00+3,65)*2-0,8</t>
  </si>
  <si>
    <t>"1P24" (4,02+5,30)*2-0,8</t>
  </si>
  <si>
    <t>"1P25" (4,02+3,70)*2-0,8*2</t>
  </si>
  <si>
    <t>72</t>
  </si>
  <si>
    <t>776411111</t>
  </si>
  <si>
    <t>Montáž obvodových soklíků výšky do 80 mm</t>
  </si>
  <si>
    <t>1697865016</t>
  </si>
  <si>
    <t>73</t>
  </si>
  <si>
    <t>28411008</t>
  </si>
  <si>
    <t>lišta soklová PVC 16x60mm</t>
  </si>
  <si>
    <t>-514962317</t>
  </si>
  <si>
    <t>46,18*1,02 "Přepočtené koeficientem množství</t>
  </si>
  <si>
    <t>74</t>
  </si>
  <si>
    <t>776421312</t>
  </si>
  <si>
    <t>Montáž přechodových šroubovaných lišt</t>
  </si>
  <si>
    <t>780138801</t>
  </si>
  <si>
    <t>"800/1970" 0,8*3</t>
  </si>
  <si>
    <t>75</t>
  </si>
  <si>
    <t>55343120</t>
  </si>
  <si>
    <t>profil přechodový Al vrtaný 30mm stříbro</t>
  </si>
  <si>
    <t>-256767174</t>
  </si>
  <si>
    <t>2,4*1,02 "Přepočtené koeficientem množství</t>
  </si>
  <si>
    <t>76</t>
  </si>
  <si>
    <t>776991121</t>
  </si>
  <si>
    <t>Základní čištění nově položených podlahovin vysátím a setřením vlhkým mopem</t>
  </si>
  <si>
    <t>1583884705</t>
  </si>
  <si>
    <t>77</t>
  </si>
  <si>
    <t>998776102</t>
  </si>
  <si>
    <t>Přesun hmot tonážní pro podlahy povlakové v objektech v přes 6 do 12 m</t>
  </si>
  <si>
    <t>-1014209536</t>
  </si>
  <si>
    <t>781</t>
  </si>
  <si>
    <t>Dokončovací práce - obklady</t>
  </si>
  <si>
    <t>78</t>
  </si>
  <si>
    <t>781111011</t>
  </si>
  <si>
    <t>Ometení (oprášení) stěny při přípravě podkladu</t>
  </si>
  <si>
    <t>417752774</t>
  </si>
  <si>
    <t>"1P22" (1,65+1,75)*2*2,0-0,6*2,0</t>
  </si>
  <si>
    <t>"1P26" (0,83+2,20)*2*2,0-0,6*2,0</t>
  </si>
  <si>
    <t>79</t>
  </si>
  <si>
    <t>781121011</t>
  </si>
  <si>
    <t>Nátěr penetrační na stěnu</t>
  </si>
  <si>
    <t>-1882417589</t>
  </si>
  <si>
    <t>80</t>
  </si>
  <si>
    <t>781131112</t>
  </si>
  <si>
    <t>Izolace pod obklad nátěrem nebo stěrkou ve dvou vrstvách</t>
  </si>
  <si>
    <t>-1858796972</t>
  </si>
  <si>
    <t>81</t>
  </si>
  <si>
    <t>781474111</t>
  </si>
  <si>
    <t>Montáž obkladů vnitřních keramických hladkých přes 6 do 9 ks/m2 lepených flexibilním lepidlem</t>
  </si>
  <si>
    <t>1145572552</t>
  </si>
  <si>
    <t>82</t>
  </si>
  <si>
    <t>59761001</t>
  </si>
  <si>
    <t>obklad velkoformátový keramický hladký přes 4 do 6ks/m2</t>
  </si>
  <si>
    <t>927345419</t>
  </si>
  <si>
    <t>30,22*1,1 "Přepočtené koeficientem množství</t>
  </si>
  <si>
    <t>83</t>
  </si>
  <si>
    <t>781477111</t>
  </si>
  <si>
    <t>Příplatek k montáži obkladů vnitřních keramických hladkých za plochu do 10 m2</t>
  </si>
  <si>
    <t>1824639886</t>
  </si>
  <si>
    <t>84</t>
  </si>
  <si>
    <t>781494111</t>
  </si>
  <si>
    <t>Plastové profily rohové lepené flexibilním lepidlem</t>
  </si>
  <si>
    <t>1668758840</t>
  </si>
  <si>
    <t>Poznámka k položce:_x000d_
Rohový profil z nerezové lišty.</t>
  </si>
  <si>
    <t>"1P26" 2,0</t>
  </si>
  <si>
    <t>85</t>
  </si>
  <si>
    <t>781494511</t>
  </si>
  <si>
    <t>Plastové profily ukončovací lepené flexibilním lepidlem</t>
  </si>
  <si>
    <t>405263187</t>
  </si>
  <si>
    <t>Poznámka k položce:_x000d_
Ukončující profil z nerezové lišty.</t>
  </si>
  <si>
    <t>"1P22" 2,0*2</t>
  </si>
  <si>
    <t>"1P23" 1,5*2</t>
  </si>
  <si>
    <t>"1P26" 2,0*2</t>
  </si>
  <si>
    <t>86</t>
  </si>
  <si>
    <t>781495115</t>
  </si>
  <si>
    <t>Spárování vnitřních obkladů silikonem</t>
  </si>
  <si>
    <t>-609143406</t>
  </si>
  <si>
    <t>"1P22" 2,0*4</t>
  </si>
  <si>
    <t>"1P23" 1,5</t>
  </si>
  <si>
    <t>"1P26" 2,0*5</t>
  </si>
  <si>
    <t>87</t>
  </si>
  <si>
    <t>781495141</t>
  </si>
  <si>
    <t>Průnik obkladem kruhový do DN 30</t>
  </si>
  <si>
    <t>717219581</t>
  </si>
  <si>
    <t>5+2+3</t>
  </si>
  <si>
    <t>88</t>
  </si>
  <si>
    <t>781495142</t>
  </si>
  <si>
    <t>Průnik obkladem kruhový přes DN 30 do DN 90</t>
  </si>
  <si>
    <t>552184769</t>
  </si>
  <si>
    <t>3+2+2</t>
  </si>
  <si>
    <t>89</t>
  </si>
  <si>
    <t>781495211</t>
  </si>
  <si>
    <t>Čištění vnitřních ploch stěn po provedení obkladu chemickými prostředky</t>
  </si>
  <si>
    <t>678729996</t>
  </si>
  <si>
    <t>90</t>
  </si>
  <si>
    <t>998781102</t>
  </si>
  <si>
    <t>Přesun hmot tonážní pro obklady keramické v objektech v přes 6 do 12 m</t>
  </si>
  <si>
    <t>1951320267</t>
  </si>
  <si>
    <t>783</t>
  </si>
  <si>
    <t>Dokončovací práce - nátěry</t>
  </si>
  <si>
    <t>91</t>
  </si>
  <si>
    <t>783301311</t>
  </si>
  <si>
    <t>Odmaštění zámečnických konstrukcí vodou ředitelným odmašťovačem</t>
  </si>
  <si>
    <t>823899134</t>
  </si>
  <si>
    <t>nátěr zárubní</t>
  </si>
  <si>
    <t xml:space="preserve">"800/1970" (2,0+0,8+2,0)*0,2 </t>
  </si>
  <si>
    <t>92</t>
  </si>
  <si>
    <t>783314101</t>
  </si>
  <si>
    <t>Základní jednonásobný syntetický nátěr zámečnických konstrukcí</t>
  </si>
  <si>
    <t>-1690652748</t>
  </si>
  <si>
    <t>93</t>
  </si>
  <si>
    <t>783315101</t>
  </si>
  <si>
    <t>Mezinátěr jednonásobný syntetický standardní zámečnických konstrukcí</t>
  </si>
  <si>
    <t>1679108697</t>
  </si>
  <si>
    <t>94</t>
  </si>
  <si>
    <t>783317101</t>
  </si>
  <si>
    <t>Krycí jednonásobný syntetický standardní nátěr zámečnických konstrukcí</t>
  </si>
  <si>
    <t>759149170</t>
  </si>
  <si>
    <t>784</t>
  </si>
  <si>
    <t>Dokončovací práce - malby a tapety</t>
  </si>
  <si>
    <t>95</t>
  </si>
  <si>
    <t>784181101</t>
  </si>
  <si>
    <t>Základní akrylátová jednonásobná bezbarvá penetrace podkladu v místnostech v do 3,80 m</t>
  </si>
  <si>
    <t>-973787652</t>
  </si>
  <si>
    <t>"stěny"</t>
  </si>
  <si>
    <t>"1P22" (1,65+1,75)*2*(3,0-2,0)-0,6*1,97</t>
  </si>
  <si>
    <t>"1P26" (0,83+2,20)*2*(3,0-2,0)-(0,45*0,9)+(0,90*2*0,2+0,45*0,2)</t>
  </si>
  <si>
    <t>"stropy"</t>
  </si>
  <si>
    <t>96</t>
  </si>
  <si>
    <t>784221101</t>
  </si>
  <si>
    <t>Dvojnásobné bílé malby ze směsí za sucha dobře otěruvzdorných v místnostech do 3,80 m</t>
  </si>
  <si>
    <t>-1394533531</t>
  </si>
  <si>
    <t>HZS</t>
  </si>
  <si>
    <t>Hodinové zúčtovací sazby</t>
  </si>
  <si>
    <t>97</t>
  </si>
  <si>
    <t>HZS2491</t>
  </si>
  <si>
    <t>Hodinová zúčtovací sazba dělník zednických výpomocí</t>
  </si>
  <si>
    <t>hod</t>
  </si>
  <si>
    <t>512</t>
  </si>
  <si>
    <t>-1330177238</t>
  </si>
  <si>
    <t>SO 02 -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</si>
  <si>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</si>
  <si>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</si>
  <si>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</si>
  <si>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</si>
  <si>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612135101</t>
  </si>
  <si>
    <t>Hrubá výplň rýh ve stěnách maltou jakékoli šířky rýhy</t>
  </si>
  <si>
    <t>788253881</t>
  </si>
  <si>
    <t>34,35*0,07</t>
  </si>
  <si>
    <t>10,0*0,15</t>
  </si>
  <si>
    <t>974031142</t>
  </si>
  <si>
    <t>Vysekání rýh ve zdivu cihelném hl do 70 mm š do 70 mm</t>
  </si>
  <si>
    <t>1955288806</t>
  </si>
  <si>
    <t>4+7+(16,7/2)+(30,0/2)</t>
  </si>
  <si>
    <t>974042574</t>
  </si>
  <si>
    <t>Vysekání rýh v dlažbě betonové nebo jiné monolitické hl do 200 mm š do 150 mm</t>
  </si>
  <si>
    <t>365332585</t>
  </si>
  <si>
    <t>-1121419697</t>
  </si>
  <si>
    <t>-1013242913</t>
  </si>
  <si>
    <t>-762532759</t>
  </si>
  <si>
    <t>1299734296</t>
  </si>
  <si>
    <t>1,409*30 "Přepočtené koeficientem množství"</t>
  </si>
  <si>
    <t>-1476705092</t>
  </si>
  <si>
    <t>-1996723752</t>
  </si>
  <si>
    <t>721</t>
  </si>
  <si>
    <t>Zdravotechnika - vnitřní kanalizace</t>
  </si>
  <si>
    <t>721140806</t>
  </si>
  <si>
    <t>Demontáž potrubí litinové DN přes 100 do 200</t>
  </si>
  <si>
    <t>959589476</t>
  </si>
  <si>
    <t>2+3,5+3,5+2</t>
  </si>
  <si>
    <t>721171803</t>
  </si>
  <si>
    <t>Demontáž potrubí z PVC D do 75</t>
  </si>
  <si>
    <t>-102573441</t>
  </si>
  <si>
    <t>1,65+1,75+4,0</t>
  </si>
  <si>
    <t>721171915</t>
  </si>
  <si>
    <t>Potrubí z PP propojení potrubí DN 110</t>
  </si>
  <si>
    <t>-1490489008</t>
  </si>
  <si>
    <t>721174025</t>
  </si>
  <si>
    <t>Potrubí kanalizační z PP odpadní DN 110</t>
  </si>
  <si>
    <t>1496900665</t>
  </si>
  <si>
    <t>2+3,5+3,5+3,5</t>
  </si>
  <si>
    <t>28615651</t>
  </si>
  <si>
    <t>čistící kus kanalizační PP DN 110</t>
  </si>
  <si>
    <t>781538571</t>
  </si>
  <si>
    <t>28615619</t>
  </si>
  <si>
    <t>koleno kanalizační PP úhel 87° DN 110 pro vysoké teploty</t>
  </si>
  <si>
    <t>1271496047</t>
  </si>
  <si>
    <t>721174042</t>
  </si>
  <si>
    <t>Potrubí kanalizační z PP připojovací DN 40</t>
  </si>
  <si>
    <t>1844047836</t>
  </si>
  <si>
    <t>"1P22 umyvadlo" 2</t>
  </si>
  <si>
    <t>"1P26 umývátko" 2</t>
  </si>
  <si>
    <t>721174043</t>
  </si>
  <si>
    <t>Potrubí kanalizační z PP připojovací DN 50</t>
  </si>
  <si>
    <t>-1253187455</t>
  </si>
  <si>
    <t>"1P22 sprcha, pračka" 1+2</t>
  </si>
  <si>
    <t>"1P23 dřez, myčka" 2+2</t>
  </si>
  <si>
    <t>721174045</t>
  </si>
  <si>
    <t>Potrubí kanalizační z PP připojovací DN 110</t>
  </si>
  <si>
    <t>-1513935811</t>
  </si>
  <si>
    <t>"1P26 WC" 2</t>
  </si>
  <si>
    <t>721229111</t>
  </si>
  <si>
    <t xml:space="preserve">Montáž zápachové uzávěrky pro pračku a myčku do DN 50  ostatní typ</t>
  </si>
  <si>
    <t>-1261529745</t>
  </si>
  <si>
    <t>"pračka, myčka" 2</t>
  </si>
  <si>
    <t>55161830</t>
  </si>
  <si>
    <t>uzávěrka zápachová pro pračku a myčku podomítková DN 40/50 nerez</t>
  </si>
  <si>
    <t>1432579161</t>
  </si>
  <si>
    <t>721273153</t>
  </si>
  <si>
    <t>Hlavice ventilační polypropylen PP DN 110</t>
  </si>
  <si>
    <t>329695438</t>
  </si>
  <si>
    <t>721290111</t>
  </si>
  <si>
    <t>Zkouška těsnosti potrubí kanalizace vodou DN do 125</t>
  </si>
  <si>
    <t>-1282182888</t>
  </si>
  <si>
    <t>12,5+4,0+7,0+2,0</t>
  </si>
  <si>
    <t>721290822</t>
  </si>
  <si>
    <t>Přemístění vnitrostaveništní demontovaných hmot vnitřní kanalizace v objektech v přes 6 do 12 m</t>
  </si>
  <si>
    <t>-1822015638</t>
  </si>
  <si>
    <t>998721102</t>
  </si>
  <si>
    <t>Přesun hmot tonážní pro vnitřní kanalizace v objektech v přes 6 do 12 m</t>
  </si>
  <si>
    <t>-1268238517</t>
  </si>
  <si>
    <t>722</t>
  </si>
  <si>
    <t>Zdravotechnika - vnitřní vodovod</t>
  </si>
  <si>
    <t>722174002</t>
  </si>
  <si>
    <t>Potrubí vodovodní plastové PPR svar polyfúze PN 16 D 20x2,8 mm</t>
  </si>
  <si>
    <t>848744032</t>
  </si>
  <si>
    <t>"1P26 WC, umývátko - S" 2,2+1,65+3,5</t>
  </si>
  <si>
    <t>"1P26 umývátko - T" 2,2+1,65+3,5+2,0</t>
  </si>
  <si>
    <t>722174003</t>
  </si>
  <si>
    <t>Potrubí vodovodní plastové PPR svar polyfúze PN 16 D 25x3,5 mm</t>
  </si>
  <si>
    <t>1313678223</t>
  </si>
  <si>
    <t>"1P22 umyvadlo, sprcha, pračka, boiler - S" 2+2+3+5</t>
  </si>
  <si>
    <t>"1P22 umyvadlo, sprcha - T" 4+3</t>
  </si>
  <si>
    <t>"1P23 dřez, myčka - S" 4+3</t>
  </si>
  <si>
    <t>"1P23 dřez - T" 4</t>
  </si>
  <si>
    <t>722181231</t>
  </si>
  <si>
    <t>Ochrana vodovodního potrubí přilepenými termoizolačními trubicemi z PE tl přes 9 do 13 mm DN do 22 mm</t>
  </si>
  <si>
    <t>-1110197311</t>
  </si>
  <si>
    <t>722181232</t>
  </si>
  <si>
    <t>Ochrana vodovodního potrubí přilepenými termoizolačními trubicemi z PE tl přes 9 do 13 mm DN přes 22 do 45 mm</t>
  </si>
  <si>
    <t>-1570012995</t>
  </si>
  <si>
    <t>722190401</t>
  </si>
  <si>
    <t>Vyvedení a upevnění výpustku DN do 25</t>
  </si>
  <si>
    <t>-508413851</t>
  </si>
  <si>
    <t>722190901</t>
  </si>
  <si>
    <t>Uzavření nebo otevření vodovodního potrubí při opravách</t>
  </si>
  <si>
    <t>1308467141</t>
  </si>
  <si>
    <t>722220111</t>
  </si>
  <si>
    <t>Nástěnka pro výtokový ventil G 1/2" s jedním závitem</t>
  </si>
  <si>
    <t>867386792</t>
  </si>
  <si>
    <t>722290215</t>
  </si>
  <si>
    <t>Zkouška těsnosti vodovodního potrubí hrdlového nebo přírubového DN do 100</t>
  </si>
  <si>
    <t>-802549671</t>
  </si>
  <si>
    <t>16,7+30,0</t>
  </si>
  <si>
    <t>722290234</t>
  </si>
  <si>
    <t>Proplach a dezinfekce vodovodního potrubí DN do 80</t>
  </si>
  <si>
    <t>-2147227276</t>
  </si>
  <si>
    <t>998722102</t>
  </si>
  <si>
    <t>Přesun hmot tonážní pro vnitřní vodovod v objektech v přes 6 do 12 m</t>
  </si>
  <si>
    <t>1735042244</t>
  </si>
  <si>
    <t xml:space="preserve">Přesun hmot pro vnitřní vodovod  stanovený z hmotnosti přesunovaného materiálu vodorovná dopravní vzdálenost do 50 m v objektech výšky přes 6 do 12 m</t>
  </si>
  <si>
    <t>725</t>
  </si>
  <si>
    <t>Zdravotechnika - zařizovací předměty</t>
  </si>
  <si>
    <t>725110811</t>
  </si>
  <si>
    <t>Demontáž klozetů splachovací s nádrží</t>
  </si>
  <si>
    <t>soubor</t>
  </si>
  <si>
    <t>-34761871</t>
  </si>
  <si>
    <t>725112022</t>
  </si>
  <si>
    <t>Klozet keramický závěsný na nosné stěny s hlubokým splachováním odpad vodorovný</t>
  </si>
  <si>
    <t>1343067419</t>
  </si>
  <si>
    <t>725210821</t>
  </si>
  <si>
    <t>Demontáž umyvadel bez výtokových armatur</t>
  </si>
  <si>
    <t>1270476168</t>
  </si>
  <si>
    <t>725211603</t>
  </si>
  <si>
    <t>Umyvadlo keramické bílé šířky 600 mm bez krytu na sifon připevněné na stěnu šrouby</t>
  </si>
  <si>
    <t>-620978689</t>
  </si>
  <si>
    <t>725211701</t>
  </si>
  <si>
    <t>Umývátko keramické bílé stěnové šířky 400 mm připevněné na stěnu šrouby</t>
  </si>
  <si>
    <t>2133877173</t>
  </si>
  <si>
    <t>725220842</t>
  </si>
  <si>
    <t>Demontáž van ocelových volně stojících</t>
  </si>
  <si>
    <t>-934715185</t>
  </si>
  <si>
    <t>725241142</t>
  </si>
  <si>
    <t>Vanička sprchová akrylátová čtvrtkruhová 900x900 mm</t>
  </si>
  <si>
    <t>-805675716</t>
  </si>
  <si>
    <t>725244813</t>
  </si>
  <si>
    <t>Zástěna sprchová rohová rámová se skleněnou výplní tl. 4 a 5 mm dveře posuvné dvoudílné na čtvrtkruhovou vaničku 900x900 mm</t>
  </si>
  <si>
    <t>-1505551027</t>
  </si>
  <si>
    <t>725310823</t>
  </si>
  <si>
    <t>Demontáž dřez jednoduchý vestavěný v kuchyňských sestavách bez výtokových armatur</t>
  </si>
  <si>
    <t>-941767555</t>
  </si>
  <si>
    <t>725813112</t>
  </si>
  <si>
    <t>Ventil rohový pračkový G 3/4"</t>
  </si>
  <si>
    <t>1082853536</t>
  </si>
  <si>
    <t>725820801</t>
  </si>
  <si>
    <t>Demontáž baterie nástěnné do G 3 / 4</t>
  </si>
  <si>
    <t>467621429</t>
  </si>
  <si>
    <t>"umyvadlo, vana" 2</t>
  </si>
  <si>
    <t>725820802</t>
  </si>
  <si>
    <t>Demontáž baterie stojánkové do jednoho otvoru</t>
  </si>
  <si>
    <t>-758776013</t>
  </si>
  <si>
    <t>"dřez" 1</t>
  </si>
  <si>
    <t>725829111</t>
  </si>
  <si>
    <t>Montáž baterie stojánkové dřezové G 1/2"</t>
  </si>
  <si>
    <t>-513085532</t>
  </si>
  <si>
    <t>55143183</t>
  </si>
  <si>
    <t>baterie dřezová páková stojánková do 1 otvoru se sprchou</t>
  </si>
  <si>
    <t>-514129408</t>
  </si>
  <si>
    <t>725829131</t>
  </si>
  <si>
    <t>Montáž baterie umyvadlové stojánkové G 1/2" ostatní typ</t>
  </si>
  <si>
    <t>1275048797</t>
  </si>
  <si>
    <t>55144006</t>
  </si>
  <si>
    <t>baterie umyvadlová stojánková páková nízkotlaká otáčivé ústí</t>
  </si>
  <si>
    <t>-1254553198</t>
  </si>
  <si>
    <t>55144004</t>
  </si>
  <si>
    <t>baterie umyvadlová stojánková páková s ovládáním odpadu</t>
  </si>
  <si>
    <t>1007432257</t>
  </si>
  <si>
    <t>725849411</t>
  </si>
  <si>
    <t>Montáž baterie sprchové nástěnná s nastavitelnou výškou sprchy</t>
  </si>
  <si>
    <t>-667049354</t>
  </si>
  <si>
    <t>55145590</t>
  </si>
  <si>
    <t>baterie sprchová páková včetně sprchové soupravy 150mm chrom</t>
  </si>
  <si>
    <t>1160067557</t>
  </si>
  <si>
    <t>725860811</t>
  </si>
  <si>
    <t>Demontáž uzávěrů zápachu jednoduchých</t>
  </si>
  <si>
    <t>-1267910383</t>
  </si>
  <si>
    <t>725861102</t>
  </si>
  <si>
    <t>Zápachová uzávěrka pro umyvadla DN 40</t>
  </si>
  <si>
    <t>-1037241369</t>
  </si>
  <si>
    <t>725862103</t>
  </si>
  <si>
    <t>Zápachová uzávěrka pro dřezy DN 40/50</t>
  </si>
  <si>
    <t>1542977137</t>
  </si>
  <si>
    <t>725865311</t>
  </si>
  <si>
    <t>Zápachová uzávěrka sprchových van DN 40/50 s kulovým kloubem na odtoku</t>
  </si>
  <si>
    <t>1005862609</t>
  </si>
  <si>
    <t>998725102</t>
  </si>
  <si>
    <t>Přesun hmot tonážní pro zařizovací předměty v objektech v přes 6 do 12 m</t>
  </si>
  <si>
    <t>1787353563</t>
  </si>
  <si>
    <t>726</t>
  </si>
  <si>
    <t>Zdravotechnika - předstěnové instalace</t>
  </si>
  <si>
    <t>726111001</t>
  </si>
  <si>
    <t>Instalační předstěna - umyvadlo s nastavitelnou hl 80 až 190 mm do masivní zděné kce</t>
  </si>
  <si>
    <t>1575872615</t>
  </si>
  <si>
    <t>726131041</t>
  </si>
  <si>
    <t>Instalační předstěna - klozet závěsný v 1120 mm s ovládáním zepředu do lehkých stěn s kovovou kcí</t>
  </si>
  <si>
    <t>1413431754</t>
  </si>
  <si>
    <t>726191002</t>
  </si>
  <si>
    <t>Souprava pro předstěnovou montáž</t>
  </si>
  <si>
    <t>-716990949</t>
  </si>
  <si>
    <t>998726112</t>
  </si>
  <si>
    <t>Přesun hmot tonážní pro instalační prefabrikáty v objektech v přes 6 do 12 m</t>
  </si>
  <si>
    <t>-1434261200</t>
  </si>
  <si>
    <t>763172321</t>
  </si>
  <si>
    <t>Montáž dvířek revizních jednoplášťových SDK kcí vel. 200x200 mm pro příčky a předsazené stěny</t>
  </si>
  <si>
    <t>-1499051326</t>
  </si>
  <si>
    <t>"1P26" 1</t>
  </si>
  <si>
    <t>59030710</t>
  </si>
  <si>
    <t>dvířka revizní jednokřídlá s automatickým zámkem 200x200mm</t>
  </si>
  <si>
    <t>-1026725177</t>
  </si>
  <si>
    <t>-206318823</t>
  </si>
  <si>
    <t>781491021</t>
  </si>
  <si>
    <t>Montáž zrcadel plochy do 1 m2 lepených silikonovým tmelem na keramický obklad</t>
  </si>
  <si>
    <t>257174490</t>
  </si>
  <si>
    <t>"1P22" 0,4*0,5</t>
  </si>
  <si>
    <t>63465122</t>
  </si>
  <si>
    <t>zrcadlo nemontované čiré tl 3mm max rozměr 3210x2250mm</t>
  </si>
  <si>
    <t>-68045878</t>
  </si>
  <si>
    <t>0,2*1,1 "Přepočtené koeficientem množství</t>
  </si>
  <si>
    <t>-108446194</t>
  </si>
  <si>
    <t>HZS2211</t>
  </si>
  <si>
    <t>Hodinová zúčtovací sazba instalatér</t>
  </si>
  <si>
    <t>232000922</t>
  </si>
  <si>
    <t>8*2</t>
  </si>
  <si>
    <t>SO 03 -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</si>
  <si>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</si>
  <si>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</si>
  <si>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</si>
  <si>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</si>
  <si>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 xml:space="preserve">    23-M - Montáže potrubí</t>
  </si>
  <si>
    <t>-479059196</t>
  </si>
  <si>
    <t>-1495402889</t>
  </si>
  <si>
    <t>-1471590952</t>
  </si>
  <si>
    <t>-87561421</t>
  </si>
  <si>
    <t>0,113*30 "Přepočtené koeficientem množství"</t>
  </si>
  <si>
    <t>1302489850</t>
  </si>
  <si>
    <t>-1175880098</t>
  </si>
  <si>
    <t>733</t>
  </si>
  <si>
    <t>Ústřední vytápění - rozvodné potrubí</t>
  </si>
  <si>
    <t>733120819</t>
  </si>
  <si>
    <t>Demontáž potrubí ocelového hladkého D přes 38 do 60,3</t>
  </si>
  <si>
    <t>-822030439</t>
  </si>
  <si>
    <t>"1P21 3 ks" 3,0*3</t>
  </si>
  <si>
    <t>998733102</t>
  </si>
  <si>
    <t>Přesun hmot tonážní pro rozvody potrubí v objektech v přes 6 do 12 m</t>
  </si>
  <si>
    <t>677648133</t>
  </si>
  <si>
    <t>734</t>
  </si>
  <si>
    <t>Ústřední vytápění - armatury</t>
  </si>
  <si>
    <t>734109312</t>
  </si>
  <si>
    <t>Montáž armatury přírubové se dvěma přírubami PN 25-40 DN 25</t>
  </si>
  <si>
    <t>1634068246</t>
  </si>
  <si>
    <t>31946504</t>
  </si>
  <si>
    <t>příruba přivařovací s krkem 11 416 pro PN40 DN 25</t>
  </si>
  <si>
    <t>317860901</t>
  </si>
  <si>
    <t>319001</t>
  </si>
  <si>
    <t>Termoregulační hlavice s vest. čidlem</t>
  </si>
  <si>
    <t>1389035977</t>
  </si>
  <si>
    <t>998734102</t>
  </si>
  <si>
    <t>Přesun hmot tonážní pro armatury v objektech v přes 6 do 12 m</t>
  </si>
  <si>
    <t>-1026911913</t>
  </si>
  <si>
    <t>735</t>
  </si>
  <si>
    <t>Ústřední vytápění - otopná tělesa</t>
  </si>
  <si>
    <t>735111810</t>
  </si>
  <si>
    <t>Demontáž otopného tělesa litinového článkového</t>
  </si>
  <si>
    <t>545161026</t>
  </si>
  <si>
    <t>"1P22" 0,3*1,5</t>
  </si>
  <si>
    <t>"1P23" 1,2*0,6</t>
  </si>
  <si>
    <t>"1P24" 1,5*0,6</t>
  </si>
  <si>
    <t>"1P25" 1,5*0,6</t>
  </si>
  <si>
    <t>735151380</t>
  </si>
  <si>
    <t>Otopné těleso panelové dvoudeskové bez přídavné přestupní plochy výška/délka 600/1400 mm výkon 1369 W</t>
  </si>
  <si>
    <t>-568449429</t>
  </si>
  <si>
    <t>Poznámka k položce:_x000d_
Náhrada za stávající žebrový radiátor.</t>
  </si>
  <si>
    <t>"1P23" 1</t>
  </si>
  <si>
    <t>735151381</t>
  </si>
  <si>
    <t>Otopné těleso panelové dvoudeskové bez přídavné přestupní plochy výška/délka 600/1600 mm výkon 1565 W</t>
  </si>
  <si>
    <t>534555537</t>
  </si>
  <si>
    <t>"1P24, 1P25" 2</t>
  </si>
  <si>
    <t>735164251</t>
  </si>
  <si>
    <t>Otopné těleso trubkové elektrické přímotopné výška/délka 1215/450 mm</t>
  </si>
  <si>
    <t>1765003189</t>
  </si>
  <si>
    <t>"1P22" 1</t>
  </si>
  <si>
    <t>998735102</t>
  </si>
  <si>
    <t>Přesun hmot tonážní pro otopná tělesa v objektech v přes 6 do 12 m</t>
  </si>
  <si>
    <t>1468571479</t>
  </si>
  <si>
    <t>783601713</t>
  </si>
  <si>
    <t>Odmaštění vodou ředitelným odmašťovačem potrubí DN do 50 mm</t>
  </si>
  <si>
    <t>1936458082</t>
  </si>
  <si>
    <t>"1P21" 3,0*2</t>
  </si>
  <si>
    <t>"1P22" (2,0+2,0)*2</t>
  </si>
  <si>
    <t>"1P23" 3,0*2</t>
  </si>
  <si>
    <t>"1P24" (3,0+2,0)*2</t>
  </si>
  <si>
    <t>"1P25" (3,0+3,0+2,0)*2</t>
  </si>
  <si>
    <t>783615551</t>
  </si>
  <si>
    <t>Mezinátěr jednonásobný syntetický nátěr potrubí DN do 50 mm</t>
  </si>
  <si>
    <t>-1004952046</t>
  </si>
  <si>
    <t>783617505</t>
  </si>
  <si>
    <t>Krycí jednonásobný syntetický nátěr tepelně odolný armatur DN do 100 mm</t>
  </si>
  <si>
    <t>262728211</t>
  </si>
  <si>
    <t>Práce a dodávky M</t>
  </si>
  <si>
    <t>23-M</t>
  </si>
  <si>
    <t>Montáže potrubí</t>
  </si>
  <si>
    <t>230120042</t>
  </si>
  <si>
    <t>Čištění potrubí profukováním nebo proplachováním DN 40</t>
  </si>
  <si>
    <t>-1523014564</t>
  </si>
  <si>
    <t>HZS2212</t>
  </si>
  <si>
    <t>Hodinová zúčtovací sazba instalatér odborný</t>
  </si>
  <si>
    <t>2062844521</t>
  </si>
  <si>
    <t>12*2</t>
  </si>
  <si>
    <t>SO 04 - Elektroinstalace</t>
  </si>
  <si>
    <t xml:space="preserve">    741 - Elektroinstalace - silnoproud</t>
  </si>
  <si>
    <t xml:space="preserve">    742 - Elektroinstalace - slaboproud</t>
  </si>
  <si>
    <t xml:space="preserve">    46-M - Zemní práce při extr.mont.pracích</t>
  </si>
  <si>
    <t>741</t>
  </si>
  <si>
    <t>Elektroinstalace - silnoproud</t>
  </si>
  <si>
    <t>741110061</t>
  </si>
  <si>
    <t>Montáž trubka plastová ohebná D přes 11 do 23 mm uložená pod omítku</t>
  </si>
  <si>
    <t>-251130653</t>
  </si>
  <si>
    <t>34571071</t>
  </si>
  <si>
    <t>trubka elektroinstalační ohebná z PVC (EN) 2316E</t>
  </si>
  <si>
    <t>913997850</t>
  </si>
  <si>
    <t>3450000</t>
  </si>
  <si>
    <t>KOPOS Příchytka 5320 FB PVC černá</t>
  </si>
  <si>
    <t>-1444002725</t>
  </si>
  <si>
    <t>741112061</t>
  </si>
  <si>
    <t>Montáž krabice přístrojová zapuštěná plastová kruhová</t>
  </si>
  <si>
    <t>777948500</t>
  </si>
  <si>
    <t>34571450</t>
  </si>
  <si>
    <t>krabice pod omítku PVC přístrojová kruhová D 70mm</t>
  </si>
  <si>
    <t>159848010</t>
  </si>
  <si>
    <t>34571451</t>
  </si>
  <si>
    <t>krabice pod omítku PVC přístrojová kruhová D 70mm hluboká</t>
  </si>
  <si>
    <t>922946133</t>
  </si>
  <si>
    <t>34571452</t>
  </si>
  <si>
    <t>krabice pod omítku PVC přístrojová kruhová D 70mm dvojnásobná</t>
  </si>
  <si>
    <t>1140329427</t>
  </si>
  <si>
    <t>741112101</t>
  </si>
  <si>
    <t>Montáž rozvodka zapuštěná plastová kruhová</t>
  </si>
  <si>
    <t>-1371089355</t>
  </si>
  <si>
    <t>34571521</t>
  </si>
  <si>
    <t>krabice pod omítku PVC odbočná kruhová D 70mm s víčkem a svorkovnicí</t>
  </si>
  <si>
    <t>120710829</t>
  </si>
  <si>
    <t>741112111</t>
  </si>
  <si>
    <t>Montáž rozvodka nástěnná plastová čtyřhranná vodič D do 4 mm2</t>
  </si>
  <si>
    <t>-884890074</t>
  </si>
  <si>
    <t>34571459</t>
  </si>
  <si>
    <t>krabice pod omítku PVC odbočná čtvercová 100x100mm s víčkem</t>
  </si>
  <si>
    <t>-1301077683</t>
  </si>
  <si>
    <t>3450001</t>
  </si>
  <si>
    <t>ELEKTRO BEČOV Svorkovnice EPS 1 ekvipotencionální bez krytu</t>
  </si>
  <si>
    <t>-45649185</t>
  </si>
  <si>
    <t>741112353</t>
  </si>
  <si>
    <t>Otevření nebo uzavření krabice pancéřové víčkem na 4 šrouby</t>
  </si>
  <si>
    <t>1074809904</t>
  </si>
  <si>
    <t>741120301</t>
  </si>
  <si>
    <t>Montáž vodič Cu izolovaný plný a laněný s PVC pláštěm žíla 0,55-16 mm2 pevně (např. CY, CHAH-V)</t>
  </si>
  <si>
    <t>-687649643</t>
  </si>
  <si>
    <t>34140825</t>
  </si>
  <si>
    <t>vodič propojovací jádro Cu plné izolace PVC 450/750V (H07V-U) 1x4mm2</t>
  </si>
  <si>
    <t>1241585257</t>
  </si>
  <si>
    <t>741122015</t>
  </si>
  <si>
    <t>Montáž kabel Cu bez ukončení uložený pod omítku plný kulatý 3x1,5 mm2 (např. CYKY)</t>
  </si>
  <si>
    <t>746306413</t>
  </si>
  <si>
    <t>34111030</t>
  </si>
  <si>
    <t>kabel instalační jádro Cu plné izolace PVC plášť PVC 450/750V (CYKY) 3x1,5mm2</t>
  </si>
  <si>
    <t>-529529872</t>
  </si>
  <si>
    <t>741122016</t>
  </si>
  <si>
    <t>Montáž kabel Cu bez ukončení uložený pod omítku plný kulatý 3x2,5 až 6 mm2 (např. CYKY)</t>
  </si>
  <si>
    <t>-1165937542</t>
  </si>
  <si>
    <t>34111036</t>
  </si>
  <si>
    <t>kabel instalační jádro Cu plné izolace PVC plášť PVC 450/750V (CYKY) 3x2,5mm2</t>
  </si>
  <si>
    <t>-25373297</t>
  </si>
  <si>
    <t>741122031</t>
  </si>
  <si>
    <t>Montáž kabel Cu bez ukončení uložený pod omítku plný kulatý 5x1,5 až 2,5 mm2 (např. CYKY)</t>
  </si>
  <si>
    <t>-1979049251</t>
  </si>
  <si>
    <t>34111090</t>
  </si>
  <si>
    <t>kabel instalační jádro Cu plné izolace PVC plášť PVC 450/750V (CYKY) 5x1,5mm2</t>
  </si>
  <si>
    <t>-298671300</t>
  </si>
  <si>
    <t>34111094</t>
  </si>
  <si>
    <t>kabel instalační jádro Cu plné izolace PVC plášť PVC 450/750V (CYKY) 5x2,5mm2</t>
  </si>
  <si>
    <t>-673307939</t>
  </si>
  <si>
    <t>741128005</t>
  </si>
  <si>
    <t>Ostatní práce při montáži vodičů a kabelů - trasování vedení na omítce</t>
  </si>
  <si>
    <t>1504361827</t>
  </si>
  <si>
    <t>741130001</t>
  </si>
  <si>
    <t>Ukončení vodič izolovaný do 2,5 mm2 v rozváděči nebo na přístroji</t>
  </si>
  <si>
    <t>-1122604846</t>
  </si>
  <si>
    <t>741132103</t>
  </si>
  <si>
    <t>Ukončení kabelů 3x1,5 až 4 mm2 smršťovací záklopkou nebo páskem bez letování</t>
  </si>
  <si>
    <t>-399896478</t>
  </si>
  <si>
    <t>741132145</t>
  </si>
  <si>
    <t>Ukončení kabelů 5x1,5 až 4 mm2 smršťovací záklopkou nebo páskem bez letování</t>
  </si>
  <si>
    <t>-1123485142</t>
  </si>
  <si>
    <t>741132146</t>
  </si>
  <si>
    <t>Ukončení kabelů 5x6 mm2 smršťovací záklopkou nebo páskem bez letování</t>
  </si>
  <si>
    <t>-1852674765</t>
  </si>
  <si>
    <t>741210002</t>
  </si>
  <si>
    <t>Montáž rozvodnice oceloplechová nebo plastová běžná do 50 kg</t>
  </si>
  <si>
    <t>383964998</t>
  </si>
  <si>
    <t>7410000</t>
  </si>
  <si>
    <t xml:space="preserve">Dodávka rozvaděče bytu -  3 x 12  modulů- schema zapojení a specifikace přístrojů – viz výkres</t>
  </si>
  <si>
    <t>427757335</t>
  </si>
  <si>
    <t>741310201</t>
  </si>
  <si>
    <t>Montáž spínač (polo)zapuštěný šroubové připojení 1-jednopólový se zapojením vodičů</t>
  </si>
  <si>
    <t>-1810737468</t>
  </si>
  <si>
    <t>34539000</t>
  </si>
  <si>
    <t>přístroj spínače jednopólového, řazení 1, 1So šroubové svorky</t>
  </si>
  <si>
    <t>-1497407492</t>
  </si>
  <si>
    <t>741310214</t>
  </si>
  <si>
    <t>Montáž ovladač (polo)zapuštěný šroubové připojení 1/0So-zapínací s orientační doutnavkou se zapojením vodičů</t>
  </si>
  <si>
    <t>594108616</t>
  </si>
  <si>
    <t>34539009</t>
  </si>
  <si>
    <t>přístroj ovládače zapínacího, řazení 1/0, 1/0S, 1/0So šroubové svorky</t>
  </si>
  <si>
    <t>1547290334</t>
  </si>
  <si>
    <t>34539024</t>
  </si>
  <si>
    <t>LED orientační 0,5 mA, bílé světlo (červený límec, modrá tečka)</t>
  </si>
  <si>
    <t>-818885871</t>
  </si>
  <si>
    <t>741310231</t>
  </si>
  <si>
    <t>Montáž přepínač (polo)zapuštěný šroubové připojení 5-seriový se zapojením vodičů</t>
  </si>
  <si>
    <t>1922380478</t>
  </si>
  <si>
    <t>34539002</t>
  </si>
  <si>
    <t>přístroj přepínače sériového, řazení 5 šroubové svorky</t>
  </si>
  <si>
    <t>1580626986</t>
  </si>
  <si>
    <t>741310233</t>
  </si>
  <si>
    <t>Montáž přepínač (polo)zapuštěný šroubové připojení 6-střídavý se zapojením vodičů</t>
  </si>
  <si>
    <t>996157770</t>
  </si>
  <si>
    <t>34539003</t>
  </si>
  <si>
    <t>přístroj přepínače střídavého, řazení 6, 6So šroubové svorky</t>
  </si>
  <si>
    <t>776230886</t>
  </si>
  <si>
    <t>741310239</t>
  </si>
  <si>
    <t>Montáž přepínač (polo)zapuštěný šroubové připojení 7-křížový se zapojením vodičů</t>
  </si>
  <si>
    <t>1094760242</t>
  </si>
  <si>
    <t>34539004</t>
  </si>
  <si>
    <t>přístroj přepínače křížového, řazení 7, 7So šroubové svorky</t>
  </si>
  <si>
    <t>-895431</t>
  </si>
  <si>
    <t>741311021</t>
  </si>
  <si>
    <t>Montáž přípojka sporáková s doutnavkou se zapojením vodičů</t>
  </si>
  <si>
    <t>-370442288</t>
  </si>
  <si>
    <t>34536398</t>
  </si>
  <si>
    <t>spínač zapuštěný trojpólový páčkový se signalizační doutnavkou, řazení 3S, 25A, 400V, IP55, šroubové svorky</t>
  </si>
  <si>
    <t>-1544477589</t>
  </si>
  <si>
    <t>741313042</t>
  </si>
  <si>
    <t>Montáž zásuvka (polo)zapuštěná šroubové připojení 2P+PE dvojí zapojení - průběžná se zapojením vodičů</t>
  </si>
  <si>
    <t>1994927028</t>
  </si>
  <si>
    <t>34555239</t>
  </si>
  <si>
    <t>přístroj zásuvky zápustné jednonásobné, krytka, šroubové svorky</t>
  </si>
  <si>
    <t>-1295765200</t>
  </si>
  <si>
    <t>34555238</t>
  </si>
  <si>
    <t>zásuvka zápustná dvojnásobná, šroubové svorky</t>
  </si>
  <si>
    <t>1134564495</t>
  </si>
  <si>
    <t>34539049</t>
  </si>
  <si>
    <t>kryt spínače jednoduchý</t>
  </si>
  <si>
    <t>876204715</t>
  </si>
  <si>
    <t>34539050</t>
  </si>
  <si>
    <t>kryt spínače dělený</t>
  </si>
  <si>
    <t>1426296032</t>
  </si>
  <si>
    <t>34539051</t>
  </si>
  <si>
    <t>kryt spínače jednoduchý, s průzorem</t>
  </si>
  <si>
    <t>982037003</t>
  </si>
  <si>
    <t>34539059</t>
  </si>
  <si>
    <t>rámeček jednonásobný</t>
  </si>
  <si>
    <t>205087861</t>
  </si>
  <si>
    <t>34539060</t>
  </si>
  <si>
    <t>rámeček dvojnásobný</t>
  </si>
  <si>
    <t>-1007966792</t>
  </si>
  <si>
    <t>741370002</t>
  </si>
  <si>
    <t>Montáž svítidlo žárovkové bytové stropní přisazené 1 zdroj se sklem</t>
  </si>
  <si>
    <t>1959882691</t>
  </si>
  <si>
    <t>741370032</t>
  </si>
  <si>
    <t>Montáž svítidlo žárovkové bytové nástěnné přisazené 1 zdroj se sklem</t>
  </si>
  <si>
    <t>-1675265956</t>
  </si>
  <si>
    <t>34513152</t>
  </si>
  <si>
    <t>objímka žárovky E27 svorcová 10x1 keramická 1332-837 s kovovým kroužkem</t>
  </si>
  <si>
    <t>-2026002101</t>
  </si>
  <si>
    <t>34774100</t>
  </si>
  <si>
    <t>žárovka LED E27/4W</t>
  </si>
  <si>
    <t>1541397611</t>
  </si>
  <si>
    <t>741420022</t>
  </si>
  <si>
    <t>Montáž svorka hromosvodná se 3 a více šrouby</t>
  </si>
  <si>
    <t>1374046014</t>
  </si>
  <si>
    <t>3450002</t>
  </si>
  <si>
    <t>Svorka ZSA 16 zemnící -ELEKTRO BEČOV – BERNARD</t>
  </si>
  <si>
    <t>-293597147</t>
  </si>
  <si>
    <t>3450003</t>
  </si>
  <si>
    <t>Cu pásek pro svorku ZSA 16 zemnící – 0,5 m</t>
  </si>
  <si>
    <t>364225335</t>
  </si>
  <si>
    <t>741810001</t>
  </si>
  <si>
    <t>Celková prohlídka elektrického rozvodu a zařízení do 100 000,- Kč</t>
  </si>
  <si>
    <t>-121476260</t>
  </si>
  <si>
    <t>Zkoušky a prohlídky elektrických rozvodů a zařízení celková prohlídka a vyhotovení revizní zprávy pro objem montážních prací do 100 tis. Kč</t>
  </si>
  <si>
    <t>741910511</t>
  </si>
  <si>
    <t>Montáž se zhotovením konstrukce pro upevnění přístrojů do 5 kg</t>
  </si>
  <si>
    <t>-516534352</t>
  </si>
  <si>
    <t>998741102</t>
  </si>
  <si>
    <t>Přesun hmot tonážní pro silnoproud v objektech v přes 6 do 12 m</t>
  </si>
  <si>
    <t>1744527180</t>
  </si>
  <si>
    <t>742</t>
  </si>
  <si>
    <t>Elektroinstalace - slaboproud</t>
  </si>
  <si>
    <t>742110002</t>
  </si>
  <si>
    <t>Montáž trubek pro slaboproud plastových ohebných uložených pod omítku</t>
  </si>
  <si>
    <t>1908242254</t>
  </si>
  <si>
    <t>1533391342</t>
  </si>
  <si>
    <t>742110041</t>
  </si>
  <si>
    <t>Montáž lišt vkládacích pro slaboproud</t>
  </si>
  <si>
    <t>-875590130</t>
  </si>
  <si>
    <t>34571011</t>
  </si>
  <si>
    <t>lišta elektroinstalační vkládací 24x22mm</t>
  </si>
  <si>
    <t>-987764273</t>
  </si>
  <si>
    <t>742110504</t>
  </si>
  <si>
    <t>Montáž krabic pro slaboproud zapuštěných plastových odbočných kruhových s víčkem</t>
  </si>
  <si>
    <t>1572070562</t>
  </si>
  <si>
    <t>2063753826</t>
  </si>
  <si>
    <t>742121001</t>
  </si>
  <si>
    <t>Montáž kabelů sdělovacích pro vnitřní rozvody do 15 žil</t>
  </si>
  <si>
    <t>1102603761</t>
  </si>
  <si>
    <t>742200</t>
  </si>
  <si>
    <t>Kabel H 121 AL PVC koaxiální bal.300m</t>
  </si>
  <si>
    <t>1294883718</t>
  </si>
  <si>
    <t>742210121</t>
  </si>
  <si>
    <t>Montáž hlásiče automatického bodového</t>
  </si>
  <si>
    <t>-930058034</t>
  </si>
  <si>
    <t>59081430</t>
  </si>
  <si>
    <t>hlásič kouře optický konvenční</t>
  </si>
  <si>
    <t>-1573553564</t>
  </si>
  <si>
    <t>742420111</t>
  </si>
  <si>
    <t>Montáž F konektoru</t>
  </si>
  <si>
    <t>-2014190051</t>
  </si>
  <si>
    <t>40561075</t>
  </si>
  <si>
    <t>konektor vodovzdorný zaklapávací</t>
  </si>
  <si>
    <t>-1235432484</t>
  </si>
  <si>
    <t>742420121</t>
  </si>
  <si>
    <t>Montáž televizní zásuvky koncové nebo průběžné</t>
  </si>
  <si>
    <t>1218066445</t>
  </si>
  <si>
    <t>37451015</t>
  </si>
  <si>
    <t>kryt zásuvky televizní, rozhlasové (a satelitní)</t>
  </si>
  <si>
    <t>1232714526</t>
  </si>
  <si>
    <t>998742102</t>
  </si>
  <si>
    <t>Přesun hmot tonážní pro slaboproud v objektech v do 12 m</t>
  </si>
  <si>
    <t>472244643</t>
  </si>
  <si>
    <t>46-M</t>
  </si>
  <si>
    <t>Zemní práce při extr.mont.pracích</t>
  </si>
  <si>
    <t>460903211</t>
  </si>
  <si>
    <t>Zazdění skříní nn bez koncového dílu hl do 30 cm, v 60 cm a š do 30 cm</t>
  </si>
  <si>
    <t>-92182712</t>
  </si>
  <si>
    <t>460932111</t>
  </si>
  <si>
    <t>Osazení hmoždinek pro elektroinstalace včetně vyvrtání otvoru ve stěnách cihelných průměru do 8 mm</t>
  </si>
  <si>
    <t>-710657813</t>
  </si>
  <si>
    <t>460932141</t>
  </si>
  <si>
    <t>Osazení hmoždinek pro elektroinstalace včetně vyvrtání otvoru ve stropech keramických průměru do 8 mm</t>
  </si>
  <si>
    <t>597568948</t>
  </si>
  <si>
    <t>56281002</t>
  </si>
  <si>
    <t>hmoždinky univerzální 8x40</t>
  </si>
  <si>
    <t>100kus</t>
  </si>
  <si>
    <t>256</t>
  </si>
  <si>
    <t>1956339835</t>
  </si>
  <si>
    <t>31142015</t>
  </si>
  <si>
    <t>vrut ocelový hlava půlkulová drážka křížová 4x40mm</t>
  </si>
  <si>
    <t>-2090584940</t>
  </si>
  <si>
    <t>34572332</t>
  </si>
  <si>
    <t>páska stahovací kabelová 12,6x500mm</t>
  </si>
  <si>
    <t>854792931</t>
  </si>
  <si>
    <t>460941111</t>
  </si>
  <si>
    <t>Vyplnění a omítnutí rýh při elektroinstalacích ve stropech hl do 3 cm a š do 3 cm</t>
  </si>
  <si>
    <t>-941840683</t>
  </si>
  <si>
    <t>460941211</t>
  </si>
  <si>
    <t>Vyplnění a omítnutí rýh při elektroinstalacích ve stěnách hl do 3 cm a š do 3 cm</t>
  </si>
  <si>
    <t>1549435675</t>
  </si>
  <si>
    <t>460941213</t>
  </si>
  <si>
    <t>Vyplnění a omítnutí rýh při elektroinstalacích ve stěnách hl do 3 cm a š přes 5 do 7 cm</t>
  </si>
  <si>
    <t>-1720836644</t>
  </si>
  <si>
    <t>460941233</t>
  </si>
  <si>
    <t>Vyplnění a omítnutí rýh při elektroinstalacích ve stěnách hl přes 5 do 7 cm a š přes 10 do 15 cm</t>
  </si>
  <si>
    <t>-481529585</t>
  </si>
  <si>
    <t>468081311</t>
  </si>
  <si>
    <t>Vybourání otvorů pro elektroinstalace ve zdivu cihelném pl do 0,0225 m2 tl do 15 cm</t>
  </si>
  <si>
    <t>528455717</t>
  </si>
  <si>
    <t>468081313</t>
  </si>
  <si>
    <t>Vybourání otvorů pro elektroinstalace ve zdivu cihelném pl do 0,0225 m2 tl přes 30 do 45 cm</t>
  </si>
  <si>
    <t>193348323</t>
  </si>
  <si>
    <t>468091111</t>
  </si>
  <si>
    <t>Vysekání kapes a výklenků ve zdivu z lehkých betonů, dutých cihel a tvárnic pro krabice 7x7x5 cm</t>
  </si>
  <si>
    <t>771541984</t>
  </si>
  <si>
    <t>468091113</t>
  </si>
  <si>
    <t>Vysekání kapes a výklenků ve zdivu z lehkých betonů, dutých cihel a tvárnic pro krabice 15x15x10 cm</t>
  </si>
  <si>
    <t>878466763</t>
  </si>
  <si>
    <t>468091351</t>
  </si>
  <si>
    <t>Vysekání kapes a výklenků ve zdivu cihelném pro elektroinstalační zařízení plochy přes 0,25 m2 jakékoliv hl</t>
  </si>
  <si>
    <t>1695575773</t>
  </si>
  <si>
    <t>468101211</t>
  </si>
  <si>
    <t>Vysekání rýh pro montáž trubek a kabelů ve stropech hl do 3 cm a š do 3 cm</t>
  </si>
  <si>
    <t>-1753645808</t>
  </si>
  <si>
    <t>468101411</t>
  </si>
  <si>
    <t>Vysekání rýh pro montáž trubek a kabelů v cihelných zdech hl do 3 cm a š do 3 cm</t>
  </si>
  <si>
    <t>-125471519</t>
  </si>
  <si>
    <t>468101413</t>
  </si>
  <si>
    <t>Vysekání rýh pro montáž trubek a kabelů v cihelných zdech hl do 3 cm a š přes 5 do 7 cm</t>
  </si>
  <si>
    <t>2054135075</t>
  </si>
  <si>
    <t>468101433</t>
  </si>
  <si>
    <t>Vysekání rýh pro montáž trubek a kabelů v cihelných zdech hl přes 5 do 7 cm a š přes 10 do 15 cm</t>
  </si>
  <si>
    <t>1914140911</t>
  </si>
  <si>
    <t>HZS1301</t>
  </si>
  <si>
    <t>Hodinová zúčtovací sazba zedník</t>
  </si>
  <si>
    <t>-1860904943</t>
  </si>
  <si>
    <t>HZS2231</t>
  </si>
  <si>
    <t>Hodinová zúčtovací sazba elektrikář</t>
  </si>
  <si>
    <t>-1050593014</t>
  </si>
  <si>
    <t>Poznámka k položce:_x000d_
Použito pro demontáž staré instalace včetně rozvaděče</t>
  </si>
  <si>
    <t>HZS2232</t>
  </si>
  <si>
    <t>Hodinová zúčtovací sazba elektrikář odborný</t>
  </si>
  <si>
    <t>737432001</t>
  </si>
  <si>
    <t>Poznámka k položce:_x000d_
Použito pro přepojení rozvaděče na nový rozvod a dokončovací práce na elektrickém zařízení</t>
  </si>
  <si>
    <t>98</t>
  </si>
  <si>
    <t>162809888</t>
  </si>
  <si>
    <t>SO 05 -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</si>
  <si>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</si>
  <si>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</si>
  <si>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</si>
  <si>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</si>
  <si>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</si>
  <si>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</si>
  <si>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</si>
  <si>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</si>
  <si>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</si>
  <si>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</si>
  <si>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</si>
  <si>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</si>
  <si>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1547280296</t>
  </si>
  <si>
    <t>VRN3</t>
  </si>
  <si>
    <t>Zařízení staveniště</t>
  </si>
  <si>
    <t>030001000</t>
  </si>
  <si>
    <t>-600857747</t>
  </si>
  <si>
    <t>VRN4</t>
  </si>
  <si>
    <t>Inženýrská činnost</t>
  </si>
  <si>
    <t>044002000</t>
  </si>
  <si>
    <t>Revize</t>
  </si>
  <si>
    <t>2049185430</t>
  </si>
  <si>
    <t>Poznámka k položce:_x000d_
Elektroinstalace_x000d_
 - revize elektroinstalace_x000d_
 - prohlídka zařízení právnickou osobou_x000d_
- vydání průkazu zpúsobilosti</t>
  </si>
  <si>
    <t>VRN7</t>
  </si>
  <si>
    <t>Provozní vlivy</t>
  </si>
  <si>
    <t>070001000</t>
  </si>
  <si>
    <t>-421717943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</si>
</sst>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37</v>
      </c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48</v>
      </c>
      <c r="AI60" s="42"/>
      <c r="AJ60" s="42"/>
      <c r="AK60" s="42"/>
      <c r="AL60" s="42"/>
      <c r="AM60" s="65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48</v>
      </c>
      <c r="AI75" s="42"/>
      <c r="AJ75" s="42"/>
      <c r="AK75" s="42"/>
      <c r="AL75" s="42"/>
      <c r="AM75" s="65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65422014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Mladotice ON - oprava bytové části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27. 1. 2022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4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01 - Stavební část'!P133</f>
        <v>0</v>
      </c>
      <c r="AV95" s="129">
        <f>'SO 01 - Stavební část'!J33</f>
        <v>0</v>
      </c>
      <c r="AW95" s="129">
        <f>'SO 01 - Stavební část'!J34</f>
        <v>0</v>
      </c>
      <c r="AX95" s="129">
        <f>'SO 01 - Stavební část'!J35</f>
        <v>0</v>
      </c>
      <c r="AY95" s="129">
        <f>'SO 01 - Stavební část'!J36</f>
        <v>0</v>
      </c>
      <c r="AZ95" s="129">
        <f>'SO 01 - Stavební část'!F33</f>
        <v>0</v>
      </c>
      <c r="BA95" s="129">
        <f>'SO 01 - Stavební část'!F34</f>
        <v>0</v>
      </c>
      <c r="BB95" s="129">
        <f>'SO 01 - Stavební část'!F35</f>
        <v>0</v>
      </c>
      <c r="BC95" s="129">
        <f>'SO 01 - Stavební část'!F36</f>
        <v>0</v>
      </c>
      <c r="BD95" s="131">
        <f>'SO 01 - Stavební část'!F37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81</v>
      </c>
    </row>
    <row r="96" s="7" customFormat="1" ht="16.5" customHeight="1">
      <c r="A96" s="120" t="s">
        <v>77</v>
      </c>
      <c r="B96" s="121"/>
      <c r="C96" s="122"/>
      <c r="D96" s="123" t="s">
        <v>83</v>
      </c>
      <c r="E96" s="123"/>
      <c r="F96" s="123"/>
      <c r="G96" s="123"/>
      <c r="H96" s="123"/>
      <c r="I96" s="124"/>
      <c r="J96" s="123" t="s">
        <v>84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ZTI'!J30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02 - ZTI'!P129</f>
        <v>0</v>
      </c>
      <c r="AV96" s="129">
        <f>'SO 02 - ZTI'!J33</f>
        <v>0</v>
      </c>
      <c r="AW96" s="129">
        <f>'SO 02 - ZTI'!J34</f>
        <v>0</v>
      </c>
      <c r="AX96" s="129">
        <f>'SO 02 - ZTI'!J35</f>
        <v>0</v>
      </c>
      <c r="AY96" s="129">
        <f>'SO 02 - ZTI'!J36</f>
        <v>0</v>
      </c>
      <c r="AZ96" s="129">
        <f>'SO 02 - ZTI'!F33</f>
        <v>0</v>
      </c>
      <c r="BA96" s="129">
        <f>'SO 02 - ZTI'!F34</f>
        <v>0</v>
      </c>
      <c r="BB96" s="129">
        <f>'SO 02 - ZTI'!F35</f>
        <v>0</v>
      </c>
      <c r="BC96" s="129">
        <f>'SO 02 - ZTI'!F36</f>
        <v>0</v>
      </c>
      <c r="BD96" s="131">
        <f>'SO 02 - ZTI'!F37</f>
        <v>0</v>
      </c>
      <c r="BE96" s="7"/>
      <c r="BT96" s="132" t="s">
        <v>81</v>
      </c>
      <c r="BV96" s="132" t="s">
        <v>75</v>
      </c>
      <c r="BW96" s="132" t="s">
        <v>85</v>
      </c>
      <c r="BX96" s="132" t="s">
        <v>5</v>
      </c>
      <c r="CL96" s="132" t="s">
        <v>1</v>
      </c>
      <c r="CM96" s="132" t="s">
        <v>81</v>
      </c>
    </row>
    <row r="97" s="7" customFormat="1" ht="16.5" customHeight="1">
      <c r="A97" s="120" t="s">
        <v>77</v>
      </c>
      <c r="B97" s="121"/>
      <c r="C97" s="122"/>
      <c r="D97" s="123" t="s">
        <v>86</v>
      </c>
      <c r="E97" s="123"/>
      <c r="F97" s="123"/>
      <c r="G97" s="123"/>
      <c r="H97" s="123"/>
      <c r="I97" s="124"/>
      <c r="J97" s="123" t="s">
        <v>87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03 - Ústřední vytápění'!J30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'SO 03 - Ústřední vytápění'!P127</f>
        <v>0</v>
      </c>
      <c r="AV97" s="129">
        <f>'SO 03 - Ústřední vytápění'!J33</f>
        <v>0</v>
      </c>
      <c r="AW97" s="129">
        <f>'SO 03 - Ústřední vytápění'!J34</f>
        <v>0</v>
      </c>
      <c r="AX97" s="129">
        <f>'SO 03 - Ústřední vytápění'!J35</f>
        <v>0</v>
      </c>
      <c r="AY97" s="129">
        <f>'SO 03 - Ústřední vytápění'!J36</f>
        <v>0</v>
      </c>
      <c r="AZ97" s="129">
        <f>'SO 03 - Ústřední vytápění'!F33</f>
        <v>0</v>
      </c>
      <c r="BA97" s="129">
        <f>'SO 03 - Ústřední vytápění'!F34</f>
        <v>0</v>
      </c>
      <c r="BB97" s="129">
        <f>'SO 03 - Ústřední vytápění'!F35</f>
        <v>0</v>
      </c>
      <c r="BC97" s="129">
        <f>'SO 03 - Ústřední vytápění'!F36</f>
        <v>0</v>
      </c>
      <c r="BD97" s="131">
        <f>'SO 03 - Ústřední vytápění'!F37</f>
        <v>0</v>
      </c>
      <c r="BE97" s="7"/>
      <c r="BT97" s="132" t="s">
        <v>81</v>
      </c>
      <c r="BV97" s="132" t="s">
        <v>75</v>
      </c>
      <c r="BW97" s="132" t="s">
        <v>88</v>
      </c>
      <c r="BX97" s="132" t="s">
        <v>5</v>
      </c>
      <c r="CL97" s="132" t="s">
        <v>1</v>
      </c>
      <c r="CM97" s="132" t="s">
        <v>81</v>
      </c>
    </row>
    <row r="98" s="7" customFormat="1" ht="16.5" customHeight="1">
      <c r="A98" s="120" t="s">
        <v>77</v>
      </c>
      <c r="B98" s="121"/>
      <c r="C98" s="122"/>
      <c r="D98" s="123" t="s">
        <v>89</v>
      </c>
      <c r="E98" s="123"/>
      <c r="F98" s="123"/>
      <c r="G98" s="123"/>
      <c r="H98" s="123"/>
      <c r="I98" s="124"/>
      <c r="J98" s="123" t="s">
        <v>90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04 - Elektroinstalace'!J30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'SO 04 - Elektroinstalace'!P121</f>
        <v>0</v>
      </c>
      <c r="AV98" s="129">
        <f>'SO 04 - Elektroinstalace'!J33</f>
        <v>0</v>
      </c>
      <c r="AW98" s="129">
        <f>'SO 04 - Elektroinstalace'!J34</f>
        <v>0</v>
      </c>
      <c r="AX98" s="129">
        <f>'SO 04 - Elektroinstalace'!J35</f>
        <v>0</v>
      </c>
      <c r="AY98" s="129">
        <f>'SO 04 - Elektroinstalace'!J36</f>
        <v>0</v>
      </c>
      <c r="AZ98" s="129">
        <f>'SO 04 - Elektroinstalace'!F33</f>
        <v>0</v>
      </c>
      <c r="BA98" s="129">
        <f>'SO 04 - Elektroinstalace'!F34</f>
        <v>0</v>
      </c>
      <c r="BB98" s="129">
        <f>'SO 04 - Elektroinstalace'!F35</f>
        <v>0</v>
      </c>
      <c r="BC98" s="129">
        <f>'SO 04 - Elektroinstalace'!F36</f>
        <v>0</v>
      </c>
      <c r="BD98" s="131">
        <f>'SO 04 - Elektroinstalace'!F37</f>
        <v>0</v>
      </c>
      <c r="BE98" s="7"/>
      <c r="BT98" s="132" t="s">
        <v>81</v>
      </c>
      <c r="BV98" s="132" t="s">
        <v>75</v>
      </c>
      <c r="BW98" s="132" t="s">
        <v>91</v>
      </c>
      <c r="BX98" s="132" t="s">
        <v>5</v>
      </c>
      <c r="CL98" s="132" t="s">
        <v>1</v>
      </c>
      <c r="CM98" s="132" t="s">
        <v>81</v>
      </c>
    </row>
    <row r="99" s="7" customFormat="1" ht="16.5" customHeight="1">
      <c r="A99" s="120" t="s">
        <v>77</v>
      </c>
      <c r="B99" s="121"/>
      <c r="C99" s="122"/>
      <c r="D99" s="123" t="s">
        <v>92</v>
      </c>
      <c r="E99" s="123"/>
      <c r="F99" s="123"/>
      <c r="G99" s="123"/>
      <c r="H99" s="123"/>
      <c r="I99" s="124"/>
      <c r="J99" s="123" t="s">
        <v>93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05 - VRN'!J30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80</v>
      </c>
      <c r="AR99" s="127"/>
      <c r="AS99" s="133">
        <v>0</v>
      </c>
      <c r="AT99" s="134">
        <f>ROUND(SUM(AV99:AW99),2)</f>
        <v>0</v>
      </c>
      <c r="AU99" s="135">
        <f>'SO 05 - VRN'!P122</f>
        <v>0</v>
      </c>
      <c r="AV99" s="134">
        <f>'SO 05 - VRN'!J33</f>
        <v>0</v>
      </c>
      <c r="AW99" s="134">
        <f>'SO 05 - VRN'!J34</f>
        <v>0</v>
      </c>
      <c r="AX99" s="134">
        <f>'SO 05 - VRN'!J35</f>
        <v>0</v>
      </c>
      <c r="AY99" s="134">
        <f>'SO 05 - VRN'!J36</f>
        <v>0</v>
      </c>
      <c r="AZ99" s="134">
        <f>'SO 05 - VRN'!F33</f>
        <v>0</v>
      </c>
      <c r="BA99" s="134">
        <f>'SO 05 - VRN'!F34</f>
        <v>0</v>
      </c>
      <c r="BB99" s="134">
        <f>'SO 05 - VRN'!F35</f>
        <v>0</v>
      </c>
      <c r="BC99" s="134">
        <f>'SO 05 - VRN'!F36</f>
        <v>0</v>
      </c>
      <c r="BD99" s="136">
        <f>'SO 05 - VRN'!F37</f>
        <v>0</v>
      </c>
      <c r="BE99" s="7"/>
      <c r="BT99" s="132" t="s">
        <v>81</v>
      </c>
      <c r="BV99" s="132" t="s">
        <v>75</v>
      </c>
      <c r="BW99" s="132" t="s">
        <v>94</v>
      </c>
      <c r="BX99" s="132" t="s">
        <v>5</v>
      </c>
      <c r="CL99" s="132" t="s">
        <v>1</v>
      </c>
      <c r="CM99" s="132" t="s">
        <v>81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oLk4LAkBce6k+cWUnngIl6RpsYpt8QNue1MV2XrKaNp7Xf4NWEqcyFXMxva60l2V+4qEKtmGoEdOFqklqwhfbw==" hashValue="1kb3BNvNKRX/E/VnSp4L2FcfEsmLQxH5pmKdWz5BUp+bnsvKOf/Dv0pMrlqSDKlcBGiFWzRBF5qKFhv36b+B3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část'!C2" display="/"/>
    <hyperlink ref="A96" location="'SO 02 - ZTI'!C2" display="/"/>
    <hyperlink ref="A97" location="'SO 03 - Ústřední vytápění'!C2" display="/"/>
    <hyperlink ref="A98" location="'SO 04 - Elektroinstalace'!C2" display="/"/>
    <hyperlink ref="A99" location="'SO 05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81</v>
      </c>
    </row>
    <row r="4" s="1" customFormat="1" ht="24.96" customHeight="1">
      <c r="B4" s="20"/>
      <c r="D4" s="139" t="s">
        <v>95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Mladotice ON - oprava bytové části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96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97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27. 1. 2022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21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ROUND(J133,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ROUND((SUM(BE133:BE501)),  2)</f>
        <v>0</v>
      </c>
      <c r="G33" s="38"/>
      <c r="H33" s="38"/>
      <c r="I33" s="156">
        <v>0.20999999999999999</v>
      </c>
      <c r="J33" s="155">
        <f>ROUND(((SUM(BE133:BE501))*I33),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ROUND((SUM(BF133:BF501)),  2)</f>
        <v>0</v>
      </c>
      <c r="G34" s="38"/>
      <c r="H34" s="38"/>
      <c r="I34" s="156">
        <v>0.14999999999999999</v>
      </c>
      <c r="J34" s="155">
        <f>ROUND(((SUM(BF133:BF501))*I34),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ROUND((SUM(BG133:BG501)),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ROUND((SUM(BH133:BH501)),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ROUND((SUM(BI133:BI501)),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Mladotice ON - oprava bytové části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01 - Stavební část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27. 1. 2022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101</v>
      </c>
      <c r="D96" s="40"/>
      <c r="E96" s="40"/>
      <c r="F96" s="40"/>
      <c r="G96" s="40"/>
      <c r="H96" s="40"/>
      <c r="I96" s="40"/>
      <c r="J96" s="111">
        <f>J133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J134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J160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J192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J204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109</v>
      </c>
      <c r="E103" s="183"/>
      <c r="F103" s="183"/>
      <c r="G103" s="183"/>
      <c r="H103" s="183"/>
      <c r="I103" s="183"/>
      <c r="J103" s="184">
        <f>J207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J208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J220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112</v>
      </c>
      <c r="E106" s="189"/>
      <c r="F106" s="189"/>
      <c r="G106" s="189"/>
      <c r="H106" s="189"/>
      <c r="I106" s="189"/>
      <c r="J106" s="190">
        <f>J226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113</v>
      </c>
      <c r="E107" s="189"/>
      <c r="F107" s="189"/>
      <c r="G107" s="189"/>
      <c r="H107" s="189"/>
      <c r="I107" s="189"/>
      <c r="J107" s="190">
        <f>J270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114</v>
      </c>
      <c r="E108" s="189"/>
      <c r="F108" s="189"/>
      <c r="G108" s="189"/>
      <c r="H108" s="189"/>
      <c r="I108" s="189"/>
      <c r="J108" s="190">
        <f>J312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115</v>
      </c>
      <c r="E109" s="189"/>
      <c r="F109" s="189"/>
      <c r="G109" s="189"/>
      <c r="H109" s="189"/>
      <c r="I109" s="189"/>
      <c r="J109" s="190">
        <f>J372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116</v>
      </c>
      <c r="E110" s="189"/>
      <c r="F110" s="189"/>
      <c r="G110" s="189"/>
      <c r="H110" s="189"/>
      <c r="I110" s="189"/>
      <c r="J110" s="190">
        <f>J418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117</v>
      </c>
      <c r="E111" s="189"/>
      <c r="F111" s="189"/>
      <c r="G111" s="189"/>
      <c r="H111" s="189"/>
      <c r="I111" s="189"/>
      <c r="J111" s="190">
        <f>J468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118</v>
      </c>
      <c r="E112" s="189"/>
      <c r="F112" s="189"/>
      <c r="G112" s="189"/>
      <c r="H112" s="189"/>
      <c r="I112" s="189"/>
      <c r="J112" s="190">
        <f>J479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0"/>
      <c r="C113" s="181"/>
      <c r="D113" s="182" t="s">
        <v>119</v>
      </c>
      <c r="E113" s="183"/>
      <c r="F113" s="183"/>
      <c r="G113" s="183"/>
      <c r="H113" s="183"/>
      <c r="I113" s="183"/>
      <c r="J113" s="184">
        <f>J499</f>
        <v>0</v>
      </c>
      <c r="K113" s="181"/>
      <c r="L113" s="18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120</v>
      </c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5" t="str">
        <f>E7</f>
        <v>Mladotice ON - oprava bytové části</v>
      </c>
      <c r="F123" s="32"/>
      <c r="G123" s="32"/>
      <c r="H123" s="32"/>
      <c r="I123" s="40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96</v>
      </c>
      <c r="D124" s="40"/>
      <c r="E124" s="40"/>
      <c r="F124" s="40"/>
      <c r="G124" s="40"/>
      <c r="H124" s="40"/>
      <c r="I124" s="40"/>
      <c r="J124" s="40"/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7" t="str">
        <f>E9</f>
        <v>SO 01 - Stavební část</v>
      </c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4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 xml:space="preserve"> </v>
      </c>
      <c r="G127" s="40"/>
      <c r="H127" s="40"/>
      <c r="I127" s="32" t="s">
        <v>22</v>
      </c>
      <c r="J127" s="80" t="str">
        <f>IF(J12="","",J12)</f>
        <v>27. 1. 2022</v>
      </c>
      <c r="K127" s="40"/>
      <c r="L127" s="64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4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 xml:space="preserve"> </v>
      </c>
      <c r="G129" s="40"/>
      <c r="H129" s="40"/>
      <c r="I129" s="32" t="s">
        <v>29</v>
      </c>
      <c r="J129" s="36" t="str">
        <f>E21</f>
        <v xml:space="preserve"> </v>
      </c>
      <c r="K129" s="40"/>
      <c r="L129" s="64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40"/>
      <c r="E130" s="40"/>
      <c r="F130" s="27" t="str">
        <f>IF(E18="","",E18)</f>
        <v>Vyplň údaj</v>
      </c>
      <c r="G130" s="40"/>
      <c r="H130" s="40"/>
      <c r="I130" s="32" t="s">
        <v>31</v>
      </c>
      <c r="J130" s="36" t="str">
        <f>E24</f>
        <v xml:space="preserve"> </v>
      </c>
      <c r="K130" s="40"/>
      <c r="L130" s="64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4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2"/>
      <c r="B132" s="193"/>
      <c r="C132" s="194" t="s">
        <v>121</v>
      </c>
      <c r="D132" s="195" t="s">
        <v>58</v>
      </c>
      <c r="E132" s="195" t="s">
        <v>54</v>
      </c>
      <c r="F132" s="195" t="s">
        <v>55</v>
      </c>
      <c r="G132" s="195" t="s">
        <v>122</v>
      </c>
      <c r="H132" s="195" t="s">
        <v>123</v>
      </c>
      <c r="I132" s="195" t="s">
        <v>124</v>
      </c>
      <c r="J132" s="196" t="s">
        <v>100</v>
      </c>
      <c r="K132" s="197" t="s">
        <v>125</v>
      </c>
      <c r="L132" s="198"/>
      <c r="M132" s="101" t="s">
        <v>1</v>
      </c>
      <c r="N132" s="102" t="s">
        <v>37</v>
      </c>
      <c r="O132" s="102" t="s">
        <v>126</v>
      </c>
      <c r="P132" s="102" t="s">
        <v>127</v>
      </c>
      <c r="Q132" s="102" t="s">
        <v>128</v>
      </c>
      <c r="R132" s="102" t="s">
        <v>129</v>
      </c>
      <c r="S132" s="102" t="s">
        <v>130</v>
      </c>
      <c r="T132" s="103" t="s">
        <v>131</v>
      </c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</row>
    <row r="133" s="2" customFormat="1" ht="22.8" customHeight="1">
      <c r="A133" s="38"/>
      <c r="B133" s="39"/>
      <c r="C133" s="108" t="s">
        <v>132</v>
      </c>
      <c r="D133" s="40"/>
      <c r="E133" s="40"/>
      <c r="F133" s="40"/>
      <c r="G133" s="40"/>
      <c r="H133" s="40"/>
      <c r="I133" s="40"/>
      <c r="J133" s="199">
        <f>BK133</f>
        <v>0</v>
      </c>
      <c r="K133" s="40"/>
      <c r="L133" s="44"/>
      <c r="M133" s="104"/>
      <c r="N133" s="200"/>
      <c r="O133" s="105"/>
      <c r="P133" s="201">
        <f>P134+P207+P499</f>
        <v>0</v>
      </c>
      <c r="Q133" s="105"/>
      <c r="R133" s="201">
        <f>R134+R207+R499</f>
        <v>11.75590706</v>
      </c>
      <c r="S133" s="105"/>
      <c r="T133" s="202">
        <f>T134+T207+T499</f>
        <v>9.7648419999999998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72</v>
      </c>
      <c r="AU133" s="17" t="s">
        <v>102</v>
      </c>
      <c r="BK133" s="203">
        <f>BK134+BK207+BK499</f>
        <v>0</v>
      </c>
    </row>
    <row r="134" s="12" customFormat="1" ht="25.92" customHeight="1">
      <c r="A134" s="12"/>
      <c r="B134" s="204"/>
      <c r="C134" s="205"/>
      <c r="D134" s="206" t="s">
        <v>72</v>
      </c>
      <c r="E134" s="207" t="s">
        <v>133</v>
      </c>
      <c r="F134" s="207" t="s">
        <v>134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P135+P139+P160+P192+P204</f>
        <v>0</v>
      </c>
      <c r="Q134" s="212"/>
      <c r="R134" s="213">
        <f>R135+R139+R160+R192+R204</f>
        <v>8.0492256199999996</v>
      </c>
      <c r="S134" s="212"/>
      <c r="T134" s="214">
        <f>T135+T139+T160+T192+T204</f>
        <v>9.3053980000000003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81</v>
      </c>
      <c r="AT134" s="216" t="s">
        <v>72</v>
      </c>
      <c r="AU134" s="216" t="s">
        <v>73</v>
      </c>
      <c r="AY134" s="215" t="s">
        <v>135</v>
      </c>
      <c r="BK134" s="217">
        <f>BK135+BK139+BK160+BK192+BK204</f>
        <v>0</v>
      </c>
    </row>
    <row r="135" s="12" customFormat="1" ht="22.8" customHeight="1">
      <c r="A135" s="12"/>
      <c r="B135" s="204"/>
      <c r="C135" s="205"/>
      <c r="D135" s="206" t="s">
        <v>72</v>
      </c>
      <c r="E135" s="218" t="s">
        <v>136</v>
      </c>
      <c r="F135" s="218" t="s">
        <v>137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SUM(P136:P138)</f>
        <v>0</v>
      </c>
      <c r="Q135" s="212"/>
      <c r="R135" s="213">
        <f>SUM(R136:R138)</f>
        <v>0.024708000000000001</v>
      </c>
      <c r="S135" s="212"/>
      <c r="T135" s="214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81</v>
      </c>
      <c r="AT135" s="216" t="s">
        <v>72</v>
      </c>
      <c r="AU135" s="216" t="s">
        <v>81</v>
      </c>
      <c r="AY135" s="215" t="s">
        <v>135</v>
      </c>
      <c r="BK135" s="217">
        <f>SUM(BK136:BK138)</f>
        <v>0</v>
      </c>
    </row>
    <row r="136" s="2" customFormat="1" ht="16.5" customHeight="1">
      <c r="A136" s="38"/>
      <c r="B136" s="39"/>
      <c r="C136" s="220" t="s">
        <v>81</v>
      </c>
      <c r="D136" s="220" t="s">
        <v>138</v>
      </c>
      <c r="E136" s="221" t="s">
        <v>139</v>
      </c>
      <c r="F136" s="222" t="s">
        <v>140</v>
      </c>
      <c r="G136" s="223" t="s">
        <v>141</v>
      </c>
      <c r="H136" s="224">
        <v>0.40000000000000002</v>
      </c>
      <c r="I136" s="225"/>
      <c r="J136" s="226">
        <f>ROUND(I136*H136,2)</f>
        <v>0</v>
      </c>
      <c r="K136" s="227"/>
      <c r="L136" s="44"/>
      <c r="M136" s="228" t="s">
        <v>1</v>
      </c>
      <c r="N136" s="229" t="s">
        <v>41</v>
      </c>
      <c r="O136" s="92"/>
      <c r="P136" s="230">
        <f>O136*H136</f>
        <v>0</v>
      </c>
      <c r="Q136" s="230">
        <v>0.061769999999999999</v>
      </c>
      <c r="R136" s="230">
        <f>Q136*H136</f>
        <v>0.024708000000000001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142</v>
      </c>
      <c r="AT136" s="232" t="s">
        <v>138</v>
      </c>
      <c r="AU136" s="232" t="s">
        <v>143</v>
      </c>
      <c r="AY136" s="17" t="s">
        <v>135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144</v>
      </c>
      <c r="BK136" s="233">
        <f>ROUND(I136*H136,2)</f>
        <v>0</v>
      </c>
      <c r="BL136" s="17" t="s">
        <v>142</v>
      </c>
      <c r="BM136" s="232" t="s">
        <v>145</v>
      </c>
    </row>
    <row r="137" s="2" customFormat="1">
      <c r="A137" s="38"/>
      <c r="B137" s="39"/>
      <c r="C137" s="40"/>
      <c r="D137" s="234" t="s">
        <v>146</v>
      </c>
      <c r="E137" s="40"/>
      <c r="F137" s="235" t="s">
        <v>140</v>
      </c>
      <c r="G137" s="40"/>
      <c r="H137" s="40"/>
      <c r="I137" s="236"/>
      <c r="J137" s="40"/>
      <c r="K137" s="40"/>
      <c r="L137" s="44"/>
      <c r="M137" s="237"/>
      <c r="N137" s="238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143</v>
      </c>
    </row>
    <row r="138" s="13" customFormat="1">
      <c r="A138" s="13"/>
      <c r="B138" s="239"/>
      <c r="C138" s="240"/>
      <c r="D138" s="234" t="s">
        <v>147</v>
      </c>
      <c r="E138" s="241" t="s">
        <v>1</v>
      </c>
      <c r="F138" s="242" t="s">
        <v>148</v>
      </c>
      <c r="G138" s="240"/>
      <c r="H138" s="243">
        <v>0.40000000000000002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147</v>
      </c>
      <c r="AU138" s="249" t="s">
        <v>143</v>
      </c>
      <c r="AV138" s="13" t="s">
        <v>143</v>
      </c>
      <c r="AW138" s="13" t="s">
        <v>30</v>
      </c>
      <c r="AX138" s="13" t="s">
        <v>81</v>
      </c>
      <c r="AY138" s="249" t="s">
        <v>135</v>
      </c>
    </row>
    <row r="139" s="12" customFormat="1" ht="22.8" customHeight="1">
      <c r="A139" s="12"/>
      <c r="B139" s="204"/>
      <c r="C139" s="205"/>
      <c r="D139" s="206" t="s">
        <v>72</v>
      </c>
      <c r="E139" s="218" t="s">
        <v>149</v>
      </c>
      <c r="F139" s="218" t="s">
        <v>150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SUM(P140:P159)</f>
        <v>0</v>
      </c>
      <c r="Q139" s="212"/>
      <c r="R139" s="213">
        <f>SUM(R140:R159)</f>
        <v>8.0245176199999992</v>
      </c>
      <c r="S139" s="212"/>
      <c r="T139" s="214">
        <f>SUM(T140:T159)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81</v>
      </c>
      <c r="AT139" s="216" t="s">
        <v>72</v>
      </c>
      <c r="AU139" s="216" t="s">
        <v>81</v>
      </c>
      <c r="AY139" s="215" t="s">
        <v>135</v>
      </c>
      <c r="BK139" s="217">
        <f>SUM(BK140:BK159)</f>
        <v>0</v>
      </c>
    </row>
    <row r="140" s="2" customFormat="1" ht="24.15" customHeight="1">
      <c r="A140" s="38"/>
      <c r="B140" s="39"/>
      <c r="C140" s="220" t="s">
        <v>143</v>
      </c>
      <c r="D140" s="220" t="s">
        <v>138</v>
      </c>
      <c r="E140" s="221" t="s">
        <v>151</v>
      </c>
      <c r="F140" s="222" t="s">
        <v>152</v>
      </c>
      <c r="G140" s="223" t="s">
        <v>141</v>
      </c>
      <c r="H140" s="224">
        <v>212.779</v>
      </c>
      <c r="I140" s="225"/>
      <c r="J140" s="226">
        <f>ROUND(I140*H140,2)</f>
        <v>0</v>
      </c>
      <c r="K140" s="227"/>
      <c r="L140" s="44"/>
      <c r="M140" s="228" t="s">
        <v>1</v>
      </c>
      <c r="N140" s="229" t="s">
        <v>41</v>
      </c>
      <c r="O140" s="92"/>
      <c r="P140" s="230">
        <f>O140*H140</f>
        <v>0</v>
      </c>
      <c r="Q140" s="230">
        <v>0.0043800000000000002</v>
      </c>
      <c r="R140" s="230">
        <f>Q140*H140</f>
        <v>0.93197202000000001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142</v>
      </c>
      <c r="AT140" s="232" t="s">
        <v>138</v>
      </c>
      <c r="AU140" s="232" t="s">
        <v>143</v>
      </c>
      <c r="AY140" s="17" t="s">
        <v>135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144</v>
      </c>
      <c r="BK140" s="233">
        <f>ROUND(I140*H140,2)</f>
        <v>0</v>
      </c>
      <c r="BL140" s="17" t="s">
        <v>142</v>
      </c>
      <c r="BM140" s="232" t="s">
        <v>153</v>
      </c>
    </row>
    <row r="141" s="2" customFormat="1">
      <c r="A141" s="38"/>
      <c r="B141" s="39"/>
      <c r="C141" s="40"/>
      <c r="D141" s="234" t="s">
        <v>146</v>
      </c>
      <c r="E141" s="40"/>
      <c r="F141" s="235" t="s">
        <v>152</v>
      </c>
      <c r="G141" s="40"/>
      <c r="H141" s="40"/>
      <c r="I141" s="236"/>
      <c r="J141" s="40"/>
      <c r="K141" s="40"/>
      <c r="L141" s="44"/>
      <c r="M141" s="237"/>
      <c r="N141" s="238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146</v>
      </c>
      <c r="AU141" s="17" t="s">
        <v>143</v>
      </c>
    </row>
    <row r="142" s="13" customFormat="1">
      <c r="A142" s="13"/>
      <c r="B142" s="239"/>
      <c r="C142" s="240"/>
      <c r="D142" s="234" t="s">
        <v>147</v>
      </c>
      <c r="E142" s="241" t="s">
        <v>1</v>
      </c>
      <c r="F142" s="242" t="s">
        <v>154</v>
      </c>
      <c r="G142" s="240"/>
      <c r="H142" s="243">
        <v>212.779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147</v>
      </c>
      <c r="AU142" s="249" t="s">
        <v>143</v>
      </c>
      <c r="AV142" s="13" t="s">
        <v>143</v>
      </c>
      <c r="AW142" s="13" t="s">
        <v>30</v>
      </c>
      <c r="AX142" s="13" t="s">
        <v>81</v>
      </c>
      <c r="AY142" s="249" t="s">
        <v>135</v>
      </c>
    </row>
    <row r="143" s="2" customFormat="1" ht="24.15" customHeight="1">
      <c r="A143" s="38"/>
      <c r="B143" s="39"/>
      <c r="C143" s="220" t="s">
        <v>136</v>
      </c>
      <c r="D143" s="220" t="s">
        <v>138</v>
      </c>
      <c r="E143" s="221" t="s">
        <v>155</v>
      </c>
      <c r="F143" s="222" t="s">
        <v>156</v>
      </c>
      <c r="G143" s="223" t="s">
        <v>141</v>
      </c>
      <c r="H143" s="224">
        <v>212.779</v>
      </c>
      <c r="I143" s="225"/>
      <c r="J143" s="226">
        <f>ROUND(I143*H143,2)</f>
        <v>0</v>
      </c>
      <c r="K143" s="227"/>
      <c r="L143" s="44"/>
      <c r="M143" s="228" t="s">
        <v>1</v>
      </c>
      <c r="N143" s="229" t="s">
        <v>41</v>
      </c>
      <c r="O143" s="92"/>
      <c r="P143" s="230">
        <f>O143*H143</f>
        <v>0</v>
      </c>
      <c r="Q143" s="230">
        <v>0.0040000000000000001</v>
      </c>
      <c r="R143" s="230">
        <f>Q143*H143</f>
        <v>0.85111599999999998</v>
      </c>
      <c r="S143" s="230">
        <v>0</v>
      </c>
      <c r="T143" s="23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2" t="s">
        <v>142</v>
      </c>
      <c r="AT143" s="232" t="s">
        <v>138</v>
      </c>
      <c r="AU143" s="232" t="s">
        <v>143</v>
      </c>
      <c r="AY143" s="17" t="s">
        <v>135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144</v>
      </c>
      <c r="BK143" s="233">
        <f>ROUND(I143*H143,2)</f>
        <v>0</v>
      </c>
      <c r="BL143" s="17" t="s">
        <v>142</v>
      </c>
      <c r="BM143" s="232" t="s">
        <v>157</v>
      </c>
    </row>
    <row r="144" s="2" customFormat="1">
      <c r="A144" s="38"/>
      <c r="B144" s="39"/>
      <c r="C144" s="40"/>
      <c r="D144" s="234" t="s">
        <v>146</v>
      </c>
      <c r="E144" s="40"/>
      <c r="F144" s="235" t="s">
        <v>156</v>
      </c>
      <c r="G144" s="40"/>
      <c r="H144" s="40"/>
      <c r="I144" s="236"/>
      <c r="J144" s="40"/>
      <c r="K144" s="40"/>
      <c r="L144" s="44"/>
      <c r="M144" s="237"/>
      <c r="N144" s="238"/>
      <c r="O144" s="92"/>
      <c r="P144" s="92"/>
      <c r="Q144" s="92"/>
      <c r="R144" s="92"/>
      <c r="S144" s="92"/>
      <c r="T144" s="9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146</v>
      </c>
      <c r="AU144" s="17" t="s">
        <v>143</v>
      </c>
    </row>
    <row r="145" s="13" customFormat="1">
      <c r="A145" s="13"/>
      <c r="B145" s="239"/>
      <c r="C145" s="240"/>
      <c r="D145" s="234" t="s">
        <v>147</v>
      </c>
      <c r="E145" s="241" t="s">
        <v>1</v>
      </c>
      <c r="F145" s="242" t="s">
        <v>154</v>
      </c>
      <c r="G145" s="240"/>
      <c r="H145" s="243">
        <v>212.779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147</v>
      </c>
      <c r="AU145" s="249" t="s">
        <v>143</v>
      </c>
      <c r="AV145" s="13" t="s">
        <v>143</v>
      </c>
      <c r="AW145" s="13" t="s">
        <v>30</v>
      </c>
      <c r="AX145" s="13" t="s">
        <v>81</v>
      </c>
      <c r="AY145" s="249" t="s">
        <v>135</v>
      </c>
    </row>
    <row r="146" s="2" customFormat="1" ht="24.15" customHeight="1">
      <c r="A146" s="38"/>
      <c r="B146" s="39"/>
      <c r="C146" s="220" t="s">
        <v>142</v>
      </c>
      <c r="D146" s="220" t="s">
        <v>138</v>
      </c>
      <c r="E146" s="221" t="s">
        <v>158</v>
      </c>
      <c r="F146" s="222" t="s">
        <v>159</v>
      </c>
      <c r="G146" s="223" t="s">
        <v>141</v>
      </c>
      <c r="H146" s="224">
        <v>12.890000000000001</v>
      </c>
      <c r="I146" s="225"/>
      <c r="J146" s="226">
        <f>ROUND(I146*H146,2)</f>
        <v>0</v>
      </c>
      <c r="K146" s="227"/>
      <c r="L146" s="44"/>
      <c r="M146" s="228" t="s">
        <v>1</v>
      </c>
      <c r="N146" s="229" t="s">
        <v>41</v>
      </c>
      <c r="O146" s="92"/>
      <c r="P146" s="230">
        <f>O146*H146</f>
        <v>0</v>
      </c>
      <c r="Q146" s="230">
        <v>0.015400000000000001</v>
      </c>
      <c r="R146" s="230">
        <f>Q146*H146</f>
        <v>0.19850600000000002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142</v>
      </c>
      <c r="AT146" s="232" t="s">
        <v>138</v>
      </c>
      <c r="AU146" s="232" t="s">
        <v>143</v>
      </c>
      <c r="AY146" s="17" t="s">
        <v>135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144</v>
      </c>
      <c r="BK146" s="233">
        <f>ROUND(I146*H146,2)</f>
        <v>0</v>
      </c>
      <c r="BL146" s="17" t="s">
        <v>142</v>
      </c>
      <c r="BM146" s="232" t="s">
        <v>160</v>
      </c>
    </row>
    <row r="147" s="2" customFormat="1">
      <c r="A147" s="38"/>
      <c r="B147" s="39"/>
      <c r="C147" s="40"/>
      <c r="D147" s="234" t="s">
        <v>146</v>
      </c>
      <c r="E147" s="40"/>
      <c r="F147" s="235" t="s">
        <v>159</v>
      </c>
      <c r="G147" s="40"/>
      <c r="H147" s="40"/>
      <c r="I147" s="236"/>
      <c r="J147" s="40"/>
      <c r="K147" s="40"/>
      <c r="L147" s="44"/>
      <c r="M147" s="237"/>
      <c r="N147" s="238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146</v>
      </c>
      <c r="AU147" s="17" t="s">
        <v>143</v>
      </c>
    </row>
    <row r="148" s="13" customFormat="1">
      <c r="A148" s="13"/>
      <c r="B148" s="239"/>
      <c r="C148" s="240"/>
      <c r="D148" s="234" t="s">
        <v>147</v>
      </c>
      <c r="E148" s="241" t="s">
        <v>1</v>
      </c>
      <c r="F148" s="242" t="s">
        <v>161</v>
      </c>
      <c r="G148" s="240"/>
      <c r="H148" s="243">
        <v>6.7999999999999998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147</v>
      </c>
      <c r="AU148" s="249" t="s">
        <v>143</v>
      </c>
      <c r="AV148" s="13" t="s">
        <v>143</v>
      </c>
      <c r="AW148" s="13" t="s">
        <v>30</v>
      </c>
      <c r="AX148" s="13" t="s">
        <v>73</v>
      </c>
      <c r="AY148" s="249" t="s">
        <v>135</v>
      </c>
    </row>
    <row r="149" s="13" customFormat="1">
      <c r="A149" s="13"/>
      <c r="B149" s="239"/>
      <c r="C149" s="240"/>
      <c r="D149" s="234" t="s">
        <v>147</v>
      </c>
      <c r="E149" s="241" t="s">
        <v>1</v>
      </c>
      <c r="F149" s="242" t="s">
        <v>162</v>
      </c>
      <c r="G149" s="240"/>
      <c r="H149" s="243">
        <v>6.0899999999999999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147</v>
      </c>
      <c r="AU149" s="249" t="s">
        <v>143</v>
      </c>
      <c r="AV149" s="13" t="s">
        <v>143</v>
      </c>
      <c r="AW149" s="13" t="s">
        <v>30</v>
      </c>
      <c r="AX149" s="13" t="s">
        <v>73</v>
      </c>
      <c r="AY149" s="249" t="s">
        <v>135</v>
      </c>
    </row>
    <row r="150" s="14" customFormat="1">
      <c r="A150" s="14"/>
      <c r="B150" s="250"/>
      <c r="C150" s="251"/>
      <c r="D150" s="234" t="s">
        <v>147</v>
      </c>
      <c r="E150" s="252" t="s">
        <v>1</v>
      </c>
      <c r="F150" s="253" t="s">
        <v>163</v>
      </c>
      <c r="G150" s="251"/>
      <c r="H150" s="254">
        <v>12.890000000000001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147</v>
      </c>
      <c r="AU150" s="260" t="s">
        <v>143</v>
      </c>
      <c r="AV150" s="14" t="s">
        <v>142</v>
      </c>
      <c r="AW150" s="14" t="s">
        <v>30</v>
      </c>
      <c r="AX150" s="14" t="s">
        <v>81</v>
      </c>
      <c r="AY150" s="260" t="s">
        <v>135</v>
      </c>
    </row>
    <row r="151" s="2" customFormat="1" ht="24.15" customHeight="1">
      <c r="A151" s="38"/>
      <c r="B151" s="39"/>
      <c r="C151" s="220" t="s">
        <v>144</v>
      </c>
      <c r="D151" s="220" t="s">
        <v>138</v>
      </c>
      <c r="E151" s="221" t="s">
        <v>164</v>
      </c>
      <c r="F151" s="222" t="s">
        <v>165</v>
      </c>
      <c r="G151" s="223" t="s">
        <v>141</v>
      </c>
      <c r="H151" s="224">
        <v>212.779</v>
      </c>
      <c r="I151" s="225"/>
      <c r="J151" s="226">
        <f>ROUND(I151*H151,2)</f>
        <v>0</v>
      </c>
      <c r="K151" s="227"/>
      <c r="L151" s="44"/>
      <c r="M151" s="228" t="s">
        <v>1</v>
      </c>
      <c r="N151" s="229" t="s">
        <v>41</v>
      </c>
      <c r="O151" s="92"/>
      <c r="P151" s="230">
        <f>O151*H151</f>
        <v>0</v>
      </c>
      <c r="Q151" s="230">
        <v>0.028400000000000002</v>
      </c>
      <c r="R151" s="230">
        <f>Q151*H151</f>
        <v>6.0429236</v>
      </c>
      <c r="S151" s="230">
        <v>0</v>
      </c>
      <c r="T151" s="23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2" t="s">
        <v>142</v>
      </c>
      <c r="AT151" s="232" t="s">
        <v>138</v>
      </c>
      <c r="AU151" s="232" t="s">
        <v>143</v>
      </c>
      <c r="AY151" s="17" t="s">
        <v>135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144</v>
      </c>
      <c r="BK151" s="233">
        <f>ROUND(I151*H151,2)</f>
        <v>0</v>
      </c>
      <c r="BL151" s="17" t="s">
        <v>142</v>
      </c>
      <c r="BM151" s="232" t="s">
        <v>166</v>
      </c>
    </row>
    <row r="152" s="2" customFormat="1">
      <c r="A152" s="38"/>
      <c r="B152" s="39"/>
      <c r="C152" s="40"/>
      <c r="D152" s="234" t="s">
        <v>146</v>
      </c>
      <c r="E152" s="40"/>
      <c r="F152" s="235" t="s">
        <v>165</v>
      </c>
      <c r="G152" s="40"/>
      <c r="H152" s="40"/>
      <c r="I152" s="236"/>
      <c r="J152" s="40"/>
      <c r="K152" s="40"/>
      <c r="L152" s="44"/>
      <c r="M152" s="237"/>
      <c r="N152" s="238"/>
      <c r="O152" s="92"/>
      <c r="P152" s="92"/>
      <c r="Q152" s="92"/>
      <c r="R152" s="92"/>
      <c r="S152" s="92"/>
      <c r="T152" s="9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146</v>
      </c>
      <c r="AU152" s="17" t="s">
        <v>143</v>
      </c>
    </row>
    <row r="153" s="13" customFormat="1">
      <c r="A153" s="13"/>
      <c r="B153" s="239"/>
      <c r="C153" s="240"/>
      <c r="D153" s="234" t="s">
        <v>147</v>
      </c>
      <c r="E153" s="241" t="s">
        <v>1</v>
      </c>
      <c r="F153" s="242" t="s">
        <v>167</v>
      </c>
      <c r="G153" s="240"/>
      <c r="H153" s="243">
        <v>38.314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147</v>
      </c>
      <c r="AU153" s="249" t="s">
        <v>143</v>
      </c>
      <c r="AV153" s="13" t="s">
        <v>143</v>
      </c>
      <c r="AW153" s="13" t="s">
        <v>30</v>
      </c>
      <c r="AX153" s="13" t="s">
        <v>73</v>
      </c>
      <c r="AY153" s="249" t="s">
        <v>135</v>
      </c>
    </row>
    <row r="154" s="13" customFormat="1">
      <c r="A154" s="13"/>
      <c r="B154" s="239"/>
      <c r="C154" s="240"/>
      <c r="D154" s="234" t="s">
        <v>147</v>
      </c>
      <c r="E154" s="241" t="s">
        <v>1</v>
      </c>
      <c r="F154" s="242" t="s">
        <v>168</v>
      </c>
      <c r="G154" s="240"/>
      <c r="H154" s="243">
        <v>19.218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147</v>
      </c>
      <c r="AU154" s="249" t="s">
        <v>143</v>
      </c>
      <c r="AV154" s="13" t="s">
        <v>143</v>
      </c>
      <c r="AW154" s="13" t="s">
        <v>30</v>
      </c>
      <c r="AX154" s="13" t="s">
        <v>73</v>
      </c>
      <c r="AY154" s="249" t="s">
        <v>135</v>
      </c>
    </row>
    <row r="155" s="13" customFormat="1">
      <c r="A155" s="13"/>
      <c r="B155" s="239"/>
      <c r="C155" s="240"/>
      <c r="D155" s="234" t="s">
        <v>147</v>
      </c>
      <c r="E155" s="241" t="s">
        <v>1</v>
      </c>
      <c r="F155" s="242" t="s">
        <v>169</v>
      </c>
      <c r="G155" s="240"/>
      <c r="H155" s="243">
        <v>42.194000000000003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147</v>
      </c>
      <c r="AU155" s="249" t="s">
        <v>143</v>
      </c>
      <c r="AV155" s="13" t="s">
        <v>143</v>
      </c>
      <c r="AW155" s="13" t="s">
        <v>30</v>
      </c>
      <c r="AX155" s="13" t="s">
        <v>73</v>
      </c>
      <c r="AY155" s="249" t="s">
        <v>135</v>
      </c>
    </row>
    <row r="156" s="13" customFormat="1">
      <c r="A156" s="13"/>
      <c r="B156" s="239"/>
      <c r="C156" s="240"/>
      <c r="D156" s="234" t="s">
        <v>147</v>
      </c>
      <c r="E156" s="241" t="s">
        <v>1</v>
      </c>
      <c r="F156" s="242" t="s">
        <v>170</v>
      </c>
      <c r="G156" s="240"/>
      <c r="H156" s="243">
        <v>52.213999999999999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147</v>
      </c>
      <c r="AU156" s="249" t="s">
        <v>143</v>
      </c>
      <c r="AV156" s="13" t="s">
        <v>143</v>
      </c>
      <c r="AW156" s="13" t="s">
        <v>30</v>
      </c>
      <c r="AX156" s="13" t="s">
        <v>73</v>
      </c>
      <c r="AY156" s="249" t="s">
        <v>135</v>
      </c>
    </row>
    <row r="157" s="13" customFormat="1">
      <c r="A157" s="13"/>
      <c r="B157" s="239"/>
      <c r="C157" s="240"/>
      <c r="D157" s="234" t="s">
        <v>147</v>
      </c>
      <c r="E157" s="241" t="s">
        <v>1</v>
      </c>
      <c r="F157" s="242" t="s">
        <v>171</v>
      </c>
      <c r="G157" s="240"/>
      <c r="H157" s="243">
        <v>42.613999999999997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147</v>
      </c>
      <c r="AU157" s="249" t="s">
        <v>143</v>
      </c>
      <c r="AV157" s="13" t="s">
        <v>143</v>
      </c>
      <c r="AW157" s="13" t="s">
        <v>30</v>
      </c>
      <c r="AX157" s="13" t="s">
        <v>73</v>
      </c>
      <c r="AY157" s="249" t="s">
        <v>135</v>
      </c>
    </row>
    <row r="158" s="13" customFormat="1">
      <c r="A158" s="13"/>
      <c r="B158" s="239"/>
      <c r="C158" s="240"/>
      <c r="D158" s="234" t="s">
        <v>147</v>
      </c>
      <c r="E158" s="241" t="s">
        <v>1</v>
      </c>
      <c r="F158" s="242" t="s">
        <v>172</v>
      </c>
      <c r="G158" s="240"/>
      <c r="H158" s="243">
        <v>18.225000000000001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147</v>
      </c>
      <c r="AU158" s="249" t="s">
        <v>143</v>
      </c>
      <c r="AV158" s="13" t="s">
        <v>143</v>
      </c>
      <c r="AW158" s="13" t="s">
        <v>30</v>
      </c>
      <c r="AX158" s="13" t="s">
        <v>73</v>
      </c>
      <c r="AY158" s="249" t="s">
        <v>135</v>
      </c>
    </row>
    <row r="159" s="14" customFormat="1">
      <c r="A159" s="14"/>
      <c r="B159" s="250"/>
      <c r="C159" s="251"/>
      <c r="D159" s="234" t="s">
        <v>147</v>
      </c>
      <c r="E159" s="252" t="s">
        <v>1</v>
      </c>
      <c r="F159" s="253" t="s">
        <v>163</v>
      </c>
      <c r="G159" s="251"/>
      <c r="H159" s="254">
        <v>212.779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147</v>
      </c>
      <c r="AU159" s="260" t="s">
        <v>143</v>
      </c>
      <c r="AV159" s="14" t="s">
        <v>142</v>
      </c>
      <c r="AW159" s="14" t="s">
        <v>30</v>
      </c>
      <c r="AX159" s="14" t="s">
        <v>81</v>
      </c>
      <c r="AY159" s="260" t="s">
        <v>135</v>
      </c>
    </row>
    <row r="160" s="12" customFormat="1" ht="22.8" customHeight="1">
      <c r="A160" s="12"/>
      <c r="B160" s="204"/>
      <c r="C160" s="205"/>
      <c r="D160" s="206" t="s">
        <v>72</v>
      </c>
      <c r="E160" s="218" t="s">
        <v>173</v>
      </c>
      <c r="F160" s="218" t="s">
        <v>174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SUM(P161:P191)</f>
        <v>0</v>
      </c>
      <c r="Q160" s="212"/>
      <c r="R160" s="213">
        <f>SUM(R161:R191)</f>
        <v>0</v>
      </c>
      <c r="S160" s="212"/>
      <c r="T160" s="214">
        <f>SUM(T161:T191)</f>
        <v>9.3053980000000003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5" t="s">
        <v>81</v>
      </c>
      <c r="AT160" s="216" t="s">
        <v>72</v>
      </c>
      <c r="AU160" s="216" t="s">
        <v>81</v>
      </c>
      <c r="AY160" s="215" t="s">
        <v>135</v>
      </c>
      <c r="BK160" s="217">
        <f>SUM(BK161:BK191)</f>
        <v>0</v>
      </c>
    </row>
    <row r="161" s="2" customFormat="1" ht="37.8" customHeight="1">
      <c r="A161" s="38"/>
      <c r="B161" s="39"/>
      <c r="C161" s="220" t="s">
        <v>149</v>
      </c>
      <c r="D161" s="220" t="s">
        <v>138</v>
      </c>
      <c r="E161" s="221" t="s">
        <v>175</v>
      </c>
      <c r="F161" s="222" t="s">
        <v>176</v>
      </c>
      <c r="G161" s="223" t="s">
        <v>177</v>
      </c>
      <c r="H161" s="224">
        <v>1.4219999999999999</v>
      </c>
      <c r="I161" s="225"/>
      <c r="J161" s="226">
        <f>ROUND(I161*H161,2)</f>
        <v>0</v>
      </c>
      <c r="K161" s="227"/>
      <c r="L161" s="44"/>
      <c r="M161" s="228" t="s">
        <v>1</v>
      </c>
      <c r="N161" s="229" t="s">
        <v>41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2.2000000000000002</v>
      </c>
      <c r="T161" s="231">
        <f>S161*H161</f>
        <v>3.1284000000000001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2" t="s">
        <v>142</v>
      </c>
      <c r="AT161" s="232" t="s">
        <v>138</v>
      </c>
      <c r="AU161" s="232" t="s">
        <v>143</v>
      </c>
      <c r="AY161" s="17" t="s">
        <v>135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144</v>
      </c>
      <c r="BK161" s="233">
        <f>ROUND(I161*H161,2)</f>
        <v>0</v>
      </c>
      <c r="BL161" s="17" t="s">
        <v>142</v>
      </c>
      <c r="BM161" s="232" t="s">
        <v>178</v>
      </c>
    </row>
    <row r="162" s="2" customFormat="1">
      <c r="A162" s="38"/>
      <c r="B162" s="39"/>
      <c r="C162" s="40"/>
      <c r="D162" s="234" t="s">
        <v>146</v>
      </c>
      <c r="E162" s="40"/>
      <c r="F162" s="235" t="s">
        <v>176</v>
      </c>
      <c r="G162" s="40"/>
      <c r="H162" s="40"/>
      <c r="I162" s="236"/>
      <c r="J162" s="40"/>
      <c r="K162" s="40"/>
      <c r="L162" s="44"/>
      <c r="M162" s="237"/>
      <c r="N162" s="238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146</v>
      </c>
      <c r="AU162" s="17" t="s">
        <v>143</v>
      </c>
    </row>
    <row r="163" s="13" customFormat="1">
      <c r="A163" s="13"/>
      <c r="B163" s="239"/>
      <c r="C163" s="240"/>
      <c r="D163" s="234" t="s">
        <v>147</v>
      </c>
      <c r="E163" s="241" t="s">
        <v>1</v>
      </c>
      <c r="F163" s="242" t="s">
        <v>179</v>
      </c>
      <c r="G163" s="240"/>
      <c r="H163" s="243">
        <v>0.94999999999999996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147</v>
      </c>
      <c r="AU163" s="249" t="s">
        <v>143</v>
      </c>
      <c r="AV163" s="13" t="s">
        <v>143</v>
      </c>
      <c r="AW163" s="13" t="s">
        <v>30</v>
      </c>
      <c r="AX163" s="13" t="s">
        <v>73</v>
      </c>
      <c r="AY163" s="249" t="s">
        <v>135</v>
      </c>
    </row>
    <row r="164" s="13" customFormat="1">
      <c r="A164" s="13"/>
      <c r="B164" s="239"/>
      <c r="C164" s="240"/>
      <c r="D164" s="234" t="s">
        <v>147</v>
      </c>
      <c r="E164" s="241" t="s">
        <v>1</v>
      </c>
      <c r="F164" s="242" t="s">
        <v>180</v>
      </c>
      <c r="G164" s="240"/>
      <c r="H164" s="243">
        <v>0.28899999999999998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147</v>
      </c>
      <c r="AU164" s="249" t="s">
        <v>143</v>
      </c>
      <c r="AV164" s="13" t="s">
        <v>143</v>
      </c>
      <c r="AW164" s="13" t="s">
        <v>30</v>
      </c>
      <c r="AX164" s="13" t="s">
        <v>73</v>
      </c>
      <c r="AY164" s="249" t="s">
        <v>135</v>
      </c>
    </row>
    <row r="165" s="13" customFormat="1">
      <c r="A165" s="13"/>
      <c r="B165" s="239"/>
      <c r="C165" s="240"/>
      <c r="D165" s="234" t="s">
        <v>147</v>
      </c>
      <c r="E165" s="241" t="s">
        <v>1</v>
      </c>
      <c r="F165" s="242" t="s">
        <v>181</v>
      </c>
      <c r="G165" s="240"/>
      <c r="H165" s="243">
        <v>0.183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147</v>
      </c>
      <c r="AU165" s="249" t="s">
        <v>143</v>
      </c>
      <c r="AV165" s="13" t="s">
        <v>143</v>
      </c>
      <c r="AW165" s="13" t="s">
        <v>30</v>
      </c>
      <c r="AX165" s="13" t="s">
        <v>73</v>
      </c>
      <c r="AY165" s="249" t="s">
        <v>135</v>
      </c>
    </row>
    <row r="166" s="14" customFormat="1">
      <c r="A166" s="14"/>
      <c r="B166" s="250"/>
      <c r="C166" s="251"/>
      <c r="D166" s="234" t="s">
        <v>147</v>
      </c>
      <c r="E166" s="252" t="s">
        <v>1</v>
      </c>
      <c r="F166" s="253" t="s">
        <v>163</v>
      </c>
      <c r="G166" s="251"/>
      <c r="H166" s="254">
        <v>1.4219999999999999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147</v>
      </c>
      <c r="AU166" s="260" t="s">
        <v>143</v>
      </c>
      <c r="AV166" s="14" t="s">
        <v>142</v>
      </c>
      <c r="AW166" s="14" t="s">
        <v>30</v>
      </c>
      <c r="AX166" s="14" t="s">
        <v>81</v>
      </c>
      <c r="AY166" s="260" t="s">
        <v>135</v>
      </c>
    </row>
    <row r="167" s="2" customFormat="1" ht="24.15" customHeight="1">
      <c r="A167" s="38"/>
      <c r="B167" s="39"/>
      <c r="C167" s="220" t="s">
        <v>182</v>
      </c>
      <c r="D167" s="220" t="s">
        <v>138</v>
      </c>
      <c r="E167" s="221" t="s">
        <v>183</v>
      </c>
      <c r="F167" s="222" t="s">
        <v>184</v>
      </c>
      <c r="G167" s="223" t="s">
        <v>141</v>
      </c>
      <c r="H167" s="224">
        <v>4.7140000000000004</v>
      </c>
      <c r="I167" s="225"/>
      <c r="J167" s="226">
        <f>ROUND(I167*H167,2)</f>
        <v>0</v>
      </c>
      <c r="K167" s="227"/>
      <c r="L167" s="44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0.057000000000000002</v>
      </c>
      <c r="T167" s="231">
        <f>S167*H167</f>
        <v>0.26869800000000005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2" t="s">
        <v>142</v>
      </c>
      <c r="AT167" s="232" t="s">
        <v>138</v>
      </c>
      <c r="AU167" s="232" t="s">
        <v>143</v>
      </c>
      <c r="AY167" s="17" t="s">
        <v>135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7" t="s">
        <v>144</v>
      </c>
      <c r="BK167" s="233">
        <f>ROUND(I167*H167,2)</f>
        <v>0</v>
      </c>
      <c r="BL167" s="17" t="s">
        <v>142</v>
      </c>
      <c r="BM167" s="232" t="s">
        <v>185</v>
      </c>
    </row>
    <row r="168" s="2" customFormat="1">
      <c r="A168" s="38"/>
      <c r="B168" s="39"/>
      <c r="C168" s="40"/>
      <c r="D168" s="234" t="s">
        <v>146</v>
      </c>
      <c r="E168" s="40"/>
      <c r="F168" s="235" t="s">
        <v>184</v>
      </c>
      <c r="G168" s="40"/>
      <c r="H168" s="40"/>
      <c r="I168" s="236"/>
      <c r="J168" s="40"/>
      <c r="K168" s="40"/>
      <c r="L168" s="44"/>
      <c r="M168" s="237"/>
      <c r="N168" s="238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146</v>
      </c>
      <c r="AU168" s="17" t="s">
        <v>143</v>
      </c>
    </row>
    <row r="169" s="13" customFormat="1">
      <c r="A169" s="13"/>
      <c r="B169" s="239"/>
      <c r="C169" s="240"/>
      <c r="D169" s="234" t="s">
        <v>147</v>
      </c>
      <c r="E169" s="241" t="s">
        <v>1</v>
      </c>
      <c r="F169" s="242" t="s">
        <v>186</v>
      </c>
      <c r="G169" s="240"/>
      <c r="H169" s="243">
        <v>2.8879999999999999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147</v>
      </c>
      <c r="AU169" s="249" t="s">
        <v>143</v>
      </c>
      <c r="AV169" s="13" t="s">
        <v>143</v>
      </c>
      <c r="AW169" s="13" t="s">
        <v>30</v>
      </c>
      <c r="AX169" s="13" t="s">
        <v>73</v>
      </c>
      <c r="AY169" s="249" t="s">
        <v>135</v>
      </c>
    </row>
    <row r="170" s="13" customFormat="1">
      <c r="A170" s="13"/>
      <c r="B170" s="239"/>
      <c r="C170" s="240"/>
      <c r="D170" s="234" t="s">
        <v>147</v>
      </c>
      <c r="E170" s="241" t="s">
        <v>1</v>
      </c>
      <c r="F170" s="242" t="s">
        <v>187</v>
      </c>
      <c r="G170" s="240"/>
      <c r="H170" s="243">
        <v>1.8260000000000001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147</v>
      </c>
      <c r="AU170" s="249" t="s">
        <v>143</v>
      </c>
      <c r="AV170" s="13" t="s">
        <v>143</v>
      </c>
      <c r="AW170" s="13" t="s">
        <v>30</v>
      </c>
      <c r="AX170" s="13" t="s">
        <v>73</v>
      </c>
      <c r="AY170" s="249" t="s">
        <v>135</v>
      </c>
    </row>
    <row r="171" s="14" customFormat="1">
      <c r="A171" s="14"/>
      <c r="B171" s="250"/>
      <c r="C171" s="251"/>
      <c r="D171" s="234" t="s">
        <v>147</v>
      </c>
      <c r="E171" s="252" t="s">
        <v>1</v>
      </c>
      <c r="F171" s="253" t="s">
        <v>163</v>
      </c>
      <c r="G171" s="251"/>
      <c r="H171" s="254">
        <v>4.7140000000000004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147</v>
      </c>
      <c r="AU171" s="260" t="s">
        <v>143</v>
      </c>
      <c r="AV171" s="14" t="s">
        <v>142</v>
      </c>
      <c r="AW171" s="14" t="s">
        <v>30</v>
      </c>
      <c r="AX171" s="14" t="s">
        <v>81</v>
      </c>
      <c r="AY171" s="260" t="s">
        <v>135</v>
      </c>
    </row>
    <row r="172" s="2" customFormat="1" ht="21.75" customHeight="1">
      <c r="A172" s="38"/>
      <c r="B172" s="39"/>
      <c r="C172" s="220" t="s">
        <v>188</v>
      </c>
      <c r="D172" s="220" t="s">
        <v>138</v>
      </c>
      <c r="E172" s="221" t="s">
        <v>189</v>
      </c>
      <c r="F172" s="222" t="s">
        <v>190</v>
      </c>
      <c r="G172" s="223" t="s">
        <v>141</v>
      </c>
      <c r="H172" s="224">
        <v>5</v>
      </c>
      <c r="I172" s="225"/>
      <c r="J172" s="226">
        <f>ROUND(I172*H172,2)</f>
        <v>0</v>
      </c>
      <c r="K172" s="227"/>
      <c r="L172" s="44"/>
      <c r="M172" s="228" t="s">
        <v>1</v>
      </c>
      <c r="N172" s="229" t="s">
        <v>41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0.075999999999999998</v>
      </c>
      <c r="T172" s="231">
        <f>S172*H172</f>
        <v>0.38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2" t="s">
        <v>142</v>
      </c>
      <c r="AT172" s="232" t="s">
        <v>138</v>
      </c>
      <c r="AU172" s="232" t="s">
        <v>143</v>
      </c>
      <c r="AY172" s="17" t="s">
        <v>135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144</v>
      </c>
      <c r="BK172" s="233">
        <f>ROUND(I172*H172,2)</f>
        <v>0</v>
      </c>
      <c r="BL172" s="17" t="s">
        <v>142</v>
      </c>
      <c r="BM172" s="232" t="s">
        <v>191</v>
      </c>
    </row>
    <row r="173" s="2" customFormat="1">
      <c r="A173" s="38"/>
      <c r="B173" s="39"/>
      <c r="C173" s="40"/>
      <c r="D173" s="234" t="s">
        <v>146</v>
      </c>
      <c r="E173" s="40"/>
      <c r="F173" s="235" t="s">
        <v>190</v>
      </c>
      <c r="G173" s="40"/>
      <c r="H173" s="40"/>
      <c r="I173" s="236"/>
      <c r="J173" s="40"/>
      <c r="K173" s="40"/>
      <c r="L173" s="44"/>
      <c r="M173" s="237"/>
      <c r="N173" s="238"/>
      <c r="O173" s="92"/>
      <c r="P173" s="92"/>
      <c r="Q173" s="92"/>
      <c r="R173" s="92"/>
      <c r="S173" s="92"/>
      <c r="T173" s="9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146</v>
      </c>
      <c r="AU173" s="17" t="s">
        <v>143</v>
      </c>
    </row>
    <row r="174" s="13" customFormat="1">
      <c r="A174" s="13"/>
      <c r="B174" s="239"/>
      <c r="C174" s="240"/>
      <c r="D174" s="234" t="s">
        <v>147</v>
      </c>
      <c r="E174" s="241" t="s">
        <v>1</v>
      </c>
      <c r="F174" s="242" t="s">
        <v>192</v>
      </c>
      <c r="G174" s="240"/>
      <c r="H174" s="243">
        <v>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147</v>
      </c>
      <c r="AU174" s="249" t="s">
        <v>143</v>
      </c>
      <c r="AV174" s="13" t="s">
        <v>143</v>
      </c>
      <c r="AW174" s="13" t="s">
        <v>30</v>
      </c>
      <c r="AX174" s="13" t="s">
        <v>73</v>
      </c>
      <c r="AY174" s="249" t="s">
        <v>135</v>
      </c>
    </row>
    <row r="175" s="13" customFormat="1">
      <c r="A175" s="13"/>
      <c r="B175" s="239"/>
      <c r="C175" s="240"/>
      <c r="D175" s="234" t="s">
        <v>147</v>
      </c>
      <c r="E175" s="241" t="s">
        <v>1</v>
      </c>
      <c r="F175" s="242" t="s">
        <v>193</v>
      </c>
      <c r="G175" s="240"/>
      <c r="H175" s="243">
        <v>3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147</v>
      </c>
      <c r="AU175" s="249" t="s">
        <v>143</v>
      </c>
      <c r="AV175" s="13" t="s">
        <v>143</v>
      </c>
      <c r="AW175" s="13" t="s">
        <v>30</v>
      </c>
      <c r="AX175" s="13" t="s">
        <v>73</v>
      </c>
      <c r="AY175" s="249" t="s">
        <v>135</v>
      </c>
    </row>
    <row r="176" s="14" customFormat="1">
      <c r="A176" s="14"/>
      <c r="B176" s="250"/>
      <c r="C176" s="251"/>
      <c r="D176" s="234" t="s">
        <v>147</v>
      </c>
      <c r="E176" s="252" t="s">
        <v>1</v>
      </c>
      <c r="F176" s="253" t="s">
        <v>163</v>
      </c>
      <c r="G176" s="251"/>
      <c r="H176" s="254">
        <v>5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147</v>
      </c>
      <c r="AU176" s="260" t="s">
        <v>143</v>
      </c>
      <c r="AV176" s="14" t="s">
        <v>142</v>
      </c>
      <c r="AW176" s="14" t="s">
        <v>30</v>
      </c>
      <c r="AX176" s="14" t="s">
        <v>81</v>
      </c>
      <c r="AY176" s="260" t="s">
        <v>135</v>
      </c>
    </row>
    <row r="177" s="2" customFormat="1" ht="37.8" customHeight="1">
      <c r="A177" s="38"/>
      <c r="B177" s="39"/>
      <c r="C177" s="220" t="s">
        <v>173</v>
      </c>
      <c r="D177" s="220" t="s">
        <v>138</v>
      </c>
      <c r="E177" s="221" t="s">
        <v>194</v>
      </c>
      <c r="F177" s="222" t="s">
        <v>195</v>
      </c>
      <c r="G177" s="223" t="s">
        <v>141</v>
      </c>
      <c r="H177" s="224">
        <v>193.489</v>
      </c>
      <c r="I177" s="225"/>
      <c r="J177" s="226">
        <f>ROUND(I177*H177,2)</f>
        <v>0</v>
      </c>
      <c r="K177" s="227"/>
      <c r="L177" s="44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0.02</v>
      </c>
      <c r="T177" s="231">
        <f>S177*H177</f>
        <v>3.86978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2" t="s">
        <v>142</v>
      </c>
      <c r="AT177" s="232" t="s">
        <v>138</v>
      </c>
      <c r="AU177" s="232" t="s">
        <v>143</v>
      </c>
      <c r="AY177" s="17" t="s">
        <v>135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7" t="s">
        <v>144</v>
      </c>
      <c r="BK177" s="233">
        <f>ROUND(I177*H177,2)</f>
        <v>0</v>
      </c>
      <c r="BL177" s="17" t="s">
        <v>142</v>
      </c>
      <c r="BM177" s="232" t="s">
        <v>196</v>
      </c>
    </row>
    <row r="178" s="2" customFormat="1">
      <c r="A178" s="38"/>
      <c r="B178" s="39"/>
      <c r="C178" s="40"/>
      <c r="D178" s="234" t="s">
        <v>146</v>
      </c>
      <c r="E178" s="40"/>
      <c r="F178" s="235" t="s">
        <v>195</v>
      </c>
      <c r="G178" s="40"/>
      <c r="H178" s="40"/>
      <c r="I178" s="236"/>
      <c r="J178" s="40"/>
      <c r="K178" s="40"/>
      <c r="L178" s="44"/>
      <c r="M178" s="237"/>
      <c r="N178" s="238"/>
      <c r="O178" s="92"/>
      <c r="P178" s="92"/>
      <c r="Q178" s="92"/>
      <c r="R178" s="92"/>
      <c r="S178" s="92"/>
      <c r="T178" s="93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146</v>
      </c>
      <c r="AU178" s="17" t="s">
        <v>143</v>
      </c>
    </row>
    <row r="179" s="13" customFormat="1">
      <c r="A179" s="13"/>
      <c r="B179" s="239"/>
      <c r="C179" s="240"/>
      <c r="D179" s="234" t="s">
        <v>147</v>
      </c>
      <c r="E179" s="241" t="s">
        <v>1</v>
      </c>
      <c r="F179" s="242" t="s">
        <v>167</v>
      </c>
      <c r="G179" s="240"/>
      <c r="H179" s="243">
        <v>38.314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147</v>
      </c>
      <c r="AU179" s="249" t="s">
        <v>143</v>
      </c>
      <c r="AV179" s="13" t="s">
        <v>143</v>
      </c>
      <c r="AW179" s="13" t="s">
        <v>30</v>
      </c>
      <c r="AX179" s="13" t="s">
        <v>73</v>
      </c>
      <c r="AY179" s="249" t="s">
        <v>135</v>
      </c>
    </row>
    <row r="180" s="13" customFormat="1">
      <c r="A180" s="13"/>
      <c r="B180" s="239"/>
      <c r="C180" s="240"/>
      <c r="D180" s="234" t="s">
        <v>147</v>
      </c>
      <c r="E180" s="241" t="s">
        <v>1</v>
      </c>
      <c r="F180" s="242" t="s">
        <v>197</v>
      </c>
      <c r="G180" s="240"/>
      <c r="H180" s="243">
        <v>9.0180000000000007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147</v>
      </c>
      <c r="AU180" s="249" t="s">
        <v>143</v>
      </c>
      <c r="AV180" s="13" t="s">
        <v>143</v>
      </c>
      <c r="AW180" s="13" t="s">
        <v>30</v>
      </c>
      <c r="AX180" s="13" t="s">
        <v>73</v>
      </c>
      <c r="AY180" s="249" t="s">
        <v>135</v>
      </c>
    </row>
    <row r="181" s="13" customFormat="1">
      <c r="A181" s="13"/>
      <c r="B181" s="239"/>
      <c r="C181" s="240"/>
      <c r="D181" s="234" t="s">
        <v>147</v>
      </c>
      <c r="E181" s="241" t="s">
        <v>1</v>
      </c>
      <c r="F181" s="242" t="s">
        <v>169</v>
      </c>
      <c r="G181" s="240"/>
      <c r="H181" s="243">
        <v>42.194000000000003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147</v>
      </c>
      <c r="AU181" s="249" t="s">
        <v>143</v>
      </c>
      <c r="AV181" s="13" t="s">
        <v>143</v>
      </c>
      <c r="AW181" s="13" t="s">
        <v>30</v>
      </c>
      <c r="AX181" s="13" t="s">
        <v>73</v>
      </c>
      <c r="AY181" s="249" t="s">
        <v>135</v>
      </c>
    </row>
    <row r="182" s="13" customFormat="1">
      <c r="A182" s="13"/>
      <c r="B182" s="239"/>
      <c r="C182" s="240"/>
      <c r="D182" s="234" t="s">
        <v>147</v>
      </c>
      <c r="E182" s="241" t="s">
        <v>1</v>
      </c>
      <c r="F182" s="242" t="s">
        <v>170</v>
      </c>
      <c r="G182" s="240"/>
      <c r="H182" s="243">
        <v>52.213999999999999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147</v>
      </c>
      <c r="AU182" s="249" t="s">
        <v>143</v>
      </c>
      <c r="AV182" s="13" t="s">
        <v>143</v>
      </c>
      <c r="AW182" s="13" t="s">
        <v>30</v>
      </c>
      <c r="AX182" s="13" t="s">
        <v>73</v>
      </c>
      <c r="AY182" s="249" t="s">
        <v>135</v>
      </c>
    </row>
    <row r="183" s="13" customFormat="1">
      <c r="A183" s="13"/>
      <c r="B183" s="239"/>
      <c r="C183" s="240"/>
      <c r="D183" s="234" t="s">
        <v>147</v>
      </c>
      <c r="E183" s="241" t="s">
        <v>1</v>
      </c>
      <c r="F183" s="242" t="s">
        <v>171</v>
      </c>
      <c r="G183" s="240"/>
      <c r="H183" s="243">
        <v>42.613999999999997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147</v>
      </c>
      <c r="AU183" s="249" t="s">
        <v>143</v>
      </c>
      <c r="AV183" s="13" t="s">
        <v>143</v>
      </c>
      <c r="AW183" s="13" t="s">
        <v>30</v>
      </c>
      <c r="AX183" s="13" t="s">
        <v>73</v>
      </c>
      <c r="AY183" s="249" t="s">
        <v>135</v>
      </c>
    </row>
    <row r="184" s="13" customFormat="1">
      <c r="A184" s="13"/>
      <c r="B184" s="239"/>
      <c r="C184" s="240"/>
      <c r="D184" s="234" t="s">
        <v>147</v>
      </c>
      <c r="E184" s="241" t="s">
        <v>1</v>
      </c>
      <c r="F184" s="242" t="s">
        <v>198</v>
      </c>
      <c r="G184" s="240"/>
      <c r="H184" s="243">
        <v>9.1349999999999998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147</v>
      </c>
      <c r="AU184" s="249" t="s">
        <v>143</v>
      </c>
      <c r="AV184" s="13" t="s">
        <v>143</v>
      </c>
      <c r="AW184" s="13" t="s">
        <v>30</v>
      </c>
      <c r="AX184" s="13" t="s">
        <v>73</v>
      </c>
      <c r="AY184" s="249" t="s">
        <v>135</v>
      </c>
    </row>
    <row r="185" s="14" customFormat="1">
      <c r="A185" s="14"/>
      <c r="B185" s="250"/>
      <c r="C185" s="251"/>
      <c r="D185" s="234" t="s">
        <v>147</v>
      </c>
      <c r="E185" s="252" t="s">
        <v>1</v>
      </c>
      <c r="F185" s="253" t="s">
        <v>163</v>
      </c>
      <c r="G185" s="251"/>
      <c r="H185" s="254">
        <v>193.489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147</v>
      </c>
      <c r="AU185" s="260" t="s">
        <v>143</v>
      </c>
      <c r="AV185" s="14" t="s">
        <v>142</v>
      </c>
      <c r="AW185" s="14" t="s">
        <v>30</v>
      </c>
      <c r="AX185" s="14" t="s">
        <v>81</v>
      </c>
      <c r="AY185" s="260" t="s">
        <v>135</v>
      </c>
    </row>
    <row r="186" s="2" customFormat="1" ht="24.15" customHeight="1">
      <c r="A186" s="38"/>
      <c r="B186" s="39"/>
      <c r="C186" s="220" t="s">
        <v>199</v>
      </c>
      <c r="D186" s="220" t="s">
        <v>138</v>
      </c>
      <c r="E186" s="221" t="s">
        <v>200</v>
      </c>
      <c r="F186" s="222" t="s">
        <v>201</v>
      </c>
      <c r="G186" s="223" t="s">
        <v>141</v>
      </c>
      <c r="H186" s="224">
        <v>24.390000000000001</v>
      </c>
      <c r="I186" s="225"/>
      <c r="J186" s="226">
        <f>ROUND(I186*H186,2)</f>
        <v>0</v>
      </c>
      <c r="K186" s="227"/>
      <c r="L186" s="44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0.068000000000000005</v>
      </c>
      <c r="T186" s="231">
        <f>S186*H186</f>
        <v>1.6585200000000002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2" t="s">
        <v>142</v>
      </c>
      <c r="AT186" s="232" t="s">
        <v>138</v>
      </c>
      <c r="AU186" s="232" t="s">
        <v>143</v>
      </c>
      <c r="AY186" s="17" t="s">
        <v>135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144</v>
      </c>
      <c r="BK186" s="233">
        <f>ROUND(I186*H186,2)</f>
        <v>0</v>
      </c>
      <c r="BL186" s="17" t="s">
        <v>142</v>
      </c>
      <c r="BM186" s="232" t="s">
        <v>202</v>
      </c>
    </row>
    <row r="187" s="2" customFormat="1">
      <c r="A187" s="38"/>
      <c r="B187" s="39"/>
      <c r="C187" s="40"/>
      <c r="D187" s="234" t="s">
        <v>146</v>
      </c>
      <c r="E187" s="40"/>
      <c r="F187" s="235" t="s">
        <v>201</v>
      </c>
      <c r="G187" s="40"/>
      <c r="H187" s="40"/>
      <c r="I187" s="236"/>
      <c r="J187" s="40"/>
      <c r="K187" s="40"/>
      <c r="L187" s="44"/>
      <c r="M187" s="237"/>
      <c r="N187" s="238"/>
      <c r="O187" s="92"/>
      <c r="P187" s="92"/>
      <c r="Q187" s="92"/>
      <c r="R187" s="92"/>
      <c r="S187" s="92"/>
      <c r="T187" s="93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146</v>
      </c>
      <c r="AU187" s="17" t="s">
        <v>143</v>
      </c>
    </row>
    <row r="188" s="13" customFormat="1">
      <c r="A188" s="13"/>
      <c r="B188" s="239"/>
      <c r="C188" s="240"/>
      <c r="D188" s="234" t="s">
        <v>147</v>
      </c>
      <c r="E188" s="241" t="s">
        <v>1</v>
      </c>
      <c r="F188" s="242" t="s">
        <v>203</v>
      </c>
      <c r="G188" s="240"/>
      <c r="H188" s="243">
        <v>9.3000000000000007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147</v>
      </c>
      <c r="AU188" s="249" t="s">
        <v>143</v>
      </c>
      <c r="AV188" s="13" t="s">
        <v>143</v>
      </c>
      <c r="AW188" s="13" t="s">
        <v>30</v>
      </c>
      <c r="AX188" s="13" t="s">
        <v>73</v>
      </c>
      <c r="AY188" s="249" t="s">
        <v>135</v>
      </c>
    </row>
    <row r="189" s="13" customFormat="1">
      <c r="A189" s="13"/>
      <c r="B189" s="239"/>
      <c r="C189" s="240"/>
      <c r="D189" s="234" t="s">
        <v>147</v>
      </c>
      <c r="E189" s="241" t="s">
        <v>1</v>
      </c>
      <c r="F189" s="242" t="s">
        <v>204</v>
      </c>
      <c r="G189" s="240"/>
      <c r="H189" s="243">
        <v>6.9000000000000004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147</v>
      </c>
      <c r="AU189" s="249" t="s">
        <v>143</v>
      </c>
      <c r="AV189" s="13" t="s">
        <v>143</v>
      </c>
      <c r="AW189" s="13" t="s">
        <v>30</v>
      </c>
      <c r="AX189" s="13" t="s">
        <v>73</v>
      </c>
      <c r="AY189" s="249" t="s">
        <v>135</v>
      </c>
    </row>
    <row r="190" s="13" customFormat="1">
      <c r="A190" s="13"/>
      <c r="B190" s="239"/>
      <c r="C190" s="240"/>
      <c r="D190" s="234" t="s">
        <v>147</v>
      </c>
      <c r="E190" s="241" t="s">
        <v>1</v>
      </c>
      <c r="F190" s="242" t="s">
        <v>205</v>
      </c>
      <c r="G190" s="240"/>
      <c r="H190" s="243">
        <v>8.1899999999999995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147</v>
      </c>
      <c r="AU190" s="249" t="s">
        <v>143</v>
      </c>
      <c r="AV190" s="13" t="s">
        <v>143</v>
      </c>
      <c r="AW190" s="13" t="s">
        <v>30</v>
      </c>
      <c r="AX190" s="13" t="s">
        <v>73</v>
      </c>
      <c r="AY190" s="249" t="s">
        <v>135</v>
      </c>
    </row>
    <row r="191" s="14" customFormat="1">
      <c r="A191" s="14"/>
      <c r="B191" s="250"/>
      <c r="C191" s="251"/>
      <c r="D191" s="234" t="s">
        <v>147</v>
      </c>
      <c r="E191" s="252" t="s">
        <v>1</v>
      </c>
      <c r="F191" s="253" t="s">
        <v>163</v>
      </c>
      <c r="G191" s="251"/>
      <c r="H191" s="254">
        <v>24.390000000000001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147</v>
      </c>
      <c r="AU191" s="260" t="s">
        <v>143</v>
      </c>
      <c r="AV191" s="14" t="s">
        <v>142</v>
      </c>
      <c r="AW191" s="14" t="s">
        <v>30</v>
      </c>
      <c r="AX191" s="14" t="s">
        <v>81</v>
      </c>
      <c r="AY191" s="260" t="s">
        <v>135</v>
      </c>
    </row>
    <row r="192" s="12" customFormat="1" ht="22.8" customHeight="1">
      <c r="A192" s="12"/>
      <c r="B192" s="204"/>
      <c r="C192" s="205"/>
      <c r="D192" s="206" t="s">
        <v>72</v>
      </c>
      <c r="E192" s="218" t="s">
        <v>206</v>
      </c>
      <c r="F192" s="218" t="s">
        <v>207</v>
      </c>
      <c r="G192" s="205"/>
      <c r="H192" s="205"/>
      <c r="I192" s="208"/>
      <c r="J192" s="219">
        <f>BK192</f>
        <v>0</v>
      </c>
      <c r="K192" s="205"/>
      <c r="L192" s="210"/>
      <c r="M192" s="211"/>
      <c r="N192" s="212"/>
      <c r="O192" s="212"/>
      <c r="P192" s="213">
        <f>SUM(P193:P203)</f>
        <v>0</v>
      </c>
      <c r="Q192" s="212"/>
      <c r="R192" s="213">
        <f>SUM(R193:R203)</f>
        <v>0</v>
      </c>
      <c r="S192" s="212"/>
      <c r="T192" s="214">
        <f>SUM(T193:T203)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5" t="s">
        <v>81</v>
      </c>
      <c r="AT192" s="216" t="s">
        <v>72</v>
      </c>
      <c r="AU192" s="216" t="s">
        <v>81</v>
      </c>
      <c r="AY192" s="215" t="s">
        <v>135</v>
      </c>
      <c r="BK192" s="217">
        <f>SUM(BK193:BK203)</f>
        <v>0</v>
      </c>
    </row>
    <row r="193" s="2" customFormat="1" ht="16.5" customHeight="1">
      <c r="A193" s="38"/>
      <c r="B193" s="39"/>
      <c r="C193" s="220" t="s">
        <v>208</v>
      </c>
      <c r="D193" s="220" t="s">
        <v>138</v>
      </c>
      <c r="E193" s="221" t="s">
        <v>209</v>
      </c>
      <c r="F193" s="222" t="s">
        <v>210</v>
      </c>
      <c r="G193" s="223" t="s">
        <v>211</v>
      </c>
      <c r="H193" s="224">
        <v>9.7650000000000006</v>
      </c>
      <c r="I193" s="225"/>
      <c r="J193" s="226">
        <f>ROUND(I193*H193,2)</f>
        <v>0</v>
      </c>
      <c r="K193" s="227"/>
      <c r="L193" s="44"/>
      <c r="M193" s="228" t="s">
        <v>1</v>
      </c>
      <c r="N193" s="229" t="s">
        <v>41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2" t="s">
        <v>142</v>
      </c>
      <c r="AT193" s="232" t="s">
        <v>138</v>
      </c>
      <c r="AU193" s="232" t="s">
        <v>143</v>
      </c>
      <c r="AY193" s="17" t="s">
        <v>135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144</v>
      </c>
      <c r="BK193" s="233">
        <f>ROUND(I193*H193,2)</f>
        <v>0</v>
      </c>
      <c r="BL193" s="17" t="s">
        <v>142</v>
      </c>
      <c r="BM193" s="232" t="s">
        <v>212</v>
      </c>
    </row>
    <row r="194" s="2" customFormat="1">
      <c r="A194" s="38"/>
      <c r="B194" s="39"/>
      <c r="C194" s="40"/>
      <c r="D194" s="234" t="s">
        <v>146</v>
      </c>
      <c r="E194" s="40"/>
      <c r="F194" s="235" t="s">
        <v>210</v>
      </c>
      <c r="G194" s="40"/>
      <c r="H194" s="40"/>
      <c r="I194" s="236"/>
      <c r="J194" s="40"/>
      <c r="K194" s="40"/>
      <c r="L194" s="44"/>
      <c r="M194" s="237"/>
      <c r="N194" s="238"/>
      <c r="O194" s="92"/>
      <c r="P194" s="92"/>
      <c r="Q194" s="92"/>
      <c r="R194" s="92"/>
      <c r="S194" s="92"/>
      <c r="T194" s="9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146</v>
      </c>
      <c r="AU194" s="17" t="s">
        <v>143</v>
      </c>
    </row>
    <row r="195" s="2" customFormat="1" ht="24.15" customHeight="1">
      <c r="A195" s="38"/>
      <c r="B195" s="39"/>
      <c r="C195" s="220" t="s">
        <v>213</v>
      </c>
      <c r="D195" s="220" t="s">
        <v>138</v>
      </c>
      <c r="E195" s="221" t="s">
        <v>214</v>
      </c>
      <c r="F195" s="222" t="s">
        <v>215</v>
      </c>
      <c r="G195" s="223" t="s">
        <v>211</v>
      </c>
      <c r="H195" s="224">
        <v>9.7650000000000006</v>
      </c>
      <c r="I195" s="225"/>
      <c r="J195" s="226">
        <f>ROUND(I195*H195,2)</f>
        <v>0</v>
      </c>
      <c r="K195" s="227"/>
      <c r="L195" s="44"/>
      <c r="M195" s="228" t="s">
        <v>1</v>
      </c>
      <c r="N195" s="229" t="s">
        <v>41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2" t="s">
        <v>142</v>
      </c>
      <c r="AT195" s="232" t="s">
        <v>138</v>
      </c>
      <c r="AU195" s="232" t="s">
        <v>143</v>
      </c>
      <c r="AY195" s="17" t="s">
        <v>135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144</v>
      </c>
      <c r="BK195" s="233">
        <f>ROUND(I195*H195,2)</f>
        <v>0</v>
      </c>
      <c r="BL195" s="17" t="s">
        <v>142</v>
      </c>
      <c r="BM195" s="232" t="s">
        <v>216</v>
      </c>
    </row>
    <row r="196" s="2" customFormat="1">
      <c r="A196" s="38"/>
      <c r="B196" s="39"/>
      <c r="C196" s="40"/>
      <c r="D196" s="234" t="s">
        <v>146</v>
      </c>
      <c r="E196" s="40"/>
      <c r="F196" s="235" t="s">
        <v>215</v>
      </c>
      <c r="G196" s="40"/>
      <c r="H196" s="40"/>
      <c r="I196" s="236"/>
      <c r="J196" s="40"/>
      <c r="K196" s="40"/>
      <c r="L196" s="44"/>
      <c r="M196" s="237"/>
      <c r="N196" s="238"/>
      <c r="O196" s="92"/>
      <c r="P196" s="92"/>
      <c r="Q196" s="92"/>
      <c r="R196" s="92"/>
      <c r="S196" s="92"/>
      <c r="T196" s="93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146</v>
      </c>
      <c r="AU196" s="17" t="s">
        <v>143</v>
      </c>
    </row>
    <row r="197" s="2" customFormat="1" ht="24.15" customHeight="1">
      <c r="A197" s="38"/>
      <c r="B197" s="39"/>
      <c r="C197" s="220" t="s">
        <v>217</v>
      </c>
      <c r="D197" s="220" t="s">
        <v>138</v>
      </c>
      <c r="E197" s="221" t="s">
        <v>218</v>
      </c>
      <c r="F197" s="222" t="s">
        <v>219</v>
      </c>
      <c r="G197" s="223" t="s">
        <v>211</v>
      </c>
      <c r="H197" s="224">
        <v>9.7650000000000006</v>
      </c>
      <c r="I197" s="225"/>
      <c r="J197" s="226">
        <f>ROUND(I197*H197,2)</f>
        <v>0</v>
      </c>
      <c r="K197" s="227"/>
      <c r="L197" s="44"/>
      <c r="M197" s="228" t="s">
        <v>1</v>
      </c>
      <c r="N197" s="229" t="s">
        <v>41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2" t="s">
        <v>220</v>
      </c>
      <c r="AT197" s="232" t="s">
        <v>138</v>
      </c>
      <c r="AU197" s="232" t="s">
        <v>143</v>
      </c>
      <c r="AY197" s="17" t="s">
        <v>135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144</v>
      </c>
      <c r="BK197" s="233">
        <f>ROUND(I197*H197,2)</f>
        <v>0</v>
      </c>
      <c r="BL197" s="17" t="s">
        <v>220</v>
      </c>
      <c r="BM197" s="232" t="s">
        <v>221</v>
      </c>
    </row>
    <row r="198" s="2" customFormat="1">
      <c r="A198" s="38"/>
      <c r="B198" s="39"/>
      <c r="C198" s="40"/>
      <c r="D198" s="234" t="s">
        <v>146</v>
      </c>
      <c r="E198" s="40"/>
      <c r="F198" s="235" t="s">
        <v>219</v>
      </c>
      <c r="G198" s="40"/>
      <c r="H198" s="40"/>
      <c r="I198" s="236"/>
      <c r="J198" s="40"/>
      <c r="K198" s="40"/>
      <c r="L198" s="44"/>
      <c r="M198" s="237"/>
      <c r="N198" s="238"/>
      <c r="O198" s="92"/>
      <c r="P198" s="92"/>
      <c r="Q198" s="92"/>
      <c r="R198" s="92"/>
      <c r="S198" s="92"/>
      <c r="T198" s="93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146</v>
      </c>
      <c r="AU198" s="17" t="s">
        <v>143</v>
      </c>
    </row>
    <row r="199" s="2" customFormat="1" ht="24.15" customHeight="1">
      <c r="A199" s="38"/>
      <c r="B199" s="39"/>
      <c r="C199" s="220" t="s">
        <v>222</v>
      </c>
      <c r="D199" s="220" t="s">
        <v>138</v>
      </c>
      <c r="E199" s="221" t="s">
        <v>223</v>
      </c>
      <c r="F199" s="222" t="s">
        <v>224</v>
      </c>
      <c r="G199" s="223" t="s">
        <v>211</v>
      </c>
      <c r="H199" s="224">
        <v>292.94999999999999</v>
      </c>
      <c r="I199" s="225"/>
      <c r="J199" s="226">
        <f>ROUND(I199*H199,2)</f>
        <v>0</v>
      </c>
      <c r="K199" s="227"/>
      <c r="L199" s="44"/>
      <c r="M199" s="228" t="s">
        <v>1</v>
      </c>
      <c r="N199" s="229" t="s">
        <v>41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2" t="s">
        <v>142</v>
      </c>
      <c r="AT199" s="232" t="s">
        <v>138</v>
      </c>
      <c r="AU199" s="232" t="s">
        <v>143</v>
      </c>
      <c r="AY199" s="17" t="s">
        <v>135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144</v>
      </c>
      <c r="BK199" s="233">
        <f>ROUND(I199*H199,2)</f>
        <v>0</v>
      </c>
      <c r="BL199" s="17" t="s">
        <v>142</v>
      </c>
      <c r="BM199" s="232" t="s">
        <v>225</v>
      </c>
    </row>
    <row r="200" s="2" customFormat="1">
      <c r="A200" s="38"/>
      <c r="B200" s="39"/>
      <c r="C200" s="40"/>
      <c r="D200" s="234" t="s">
        <v>146</v>
      </c>
      <c r="E200" s="40"/>
      <c r="F200" s="235" t="s">
        <v>224</v>
      </c>
      <c r="G200" s="40"/>
      <c r="H200" s="40"/>
      <c r="I200" s="236"/>
      <c r="J200" s="40"/>
      <c r="K200" s="40"/>
      <c r="L200" s="44"/>
      <c r="M200" s="237"/>
      <c r="N200" s="238"/>
      <c r="O200" s="92"/>
      <c r="P200" s="92"/>
      <c r="Q200" s="92"/>
      <c r="R200" s="92"/>
      <c r="S200" s="92"/>
      <c r="T200" s="93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146</v>
      </c>
      <c r="AU200" s="17" t="s">
        <v>143</v>
      </c>
    </row>
    <row r="201" s="13" customFormat="1">
      <c r="A201" s="13"/>
      <c r="B201" s="239"/>
      <c r="C201" s="240"/>
      <c r="D201" s="234" t="s">
        <v>147</v>
      </c>
      <c r="E201" s="241" t="s">
        <v>1</v>
      </c>
      <c r="F201" s="242" t="s">
        <v>226</v>
      </c>
      <c r="G201" s="240"/>
      <c r="H201" s="243">
        <v>292.94999999999999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147</v>
      </c>
      <c r="AU201" s="249" t="s">
        <v>143</v>
      </c>
      <c r="AV201" s="13" t="s">
        <v>143</v>
      </c>
      <c r="AW201" s="13" t="s">
        <v>30</v>
      </c>
      <c r="AX201" s="13" t="s">
        <v>81</v>
      </c>
      <c r="AY201" s="249" t="s">
        <v>135</v>
      </c>
    </row>
    <row r="202" s="2" customFormat="1" ht="33" customHeight="1">
      <c r="A202" s="38"/>
      <c r="B202" s="39"/>
      <c r="C202" s="220" t="s">
        <v>8</v>
      </c>
      <c r="D202" s="220" t="s">
        <v>138</v>
      </c>
      <c r="E202" s="221" t="s">
        <v>227</v>
      </c>
      <c r="F202" s="222" t="s">
        <v>228</v>
      </c>
      <c r="G202" s="223" t="s">
        <v>211</v>
      </c>
      <c r="H202" s="224">
        <v>9.7650000000000006</v>
      </c>
      <c r="I202" s="225"/>
      <c r="J202" s="226">
        <f>ROUND(I202*H202,2)</f>
        <v>0</v>
      </c>
      <c r="K202" s="227"/>
      <c r="L202" s="44"/>
      <c r="M202" s="228" t="s">
        <v>1</v>
      </c>
      <c r="N202" s="229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2" t="s">
        <v>142</v>
      </c>
      <c r="AT202" s="232" t="s">
        <v>138</v>
      </c>
      <c r="AU202" s="232" t="s">
        <v>143</v>
      </c>
      <c r="AY202" s="17" t="s">
        <v>135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7" t="s">
        <v>144</v>
      </c>
      <c r="BK202" s="233">
        <f>ROUND(I202*H202,2)</f>
        <v>0</v>
      </c>
      <c r="BL202" s="17" t="s">
        <v>142</v>
      </c>
      <c r="BM202" s="232" t="s">
        <v>229</v>
      </c>
    </row>
    <row r="203" s="2" customFormat="1">
      <c r="A203" s="38"/>
      <c r="B203" s="39"/>
      <c r="C203" s="40"/>
      <c r="D203" s="234" t="s">
        <v>146</v>
      </c>
      <c r="E203" s="40"/>
      <c r="F203" s="235" t="s">
        <v>228</v>
      </c>
      <c r="G203" s="40"/>
      <c r="H203" s="40"/>
      <c r="I203" s="236"/>
      <c r="J203" s="40"/>
      <c r="K203" s="40"/>
      <c r="L203" s="44"/>
      <c r="M203" s="237"/>
      <c r="N203" s="238"/>
      <c r="O203" s="92"/>
      <c r="P203" s="92"/>
      <c r="Q203" s="92"/>
      <c r="R203" s="92"/>
      <c r="S203" s="92"/>
      <c r="T203" s="93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146</v>
      </c>
      <c r="AU203" s="17" t="s">
        <v>143</v>
      </c>
    </row>
    <row r="204" s="12" customFormat="1" ht="22.8" customHeight="1">
      <c r="A204" s="12"/>
      <c r="B204" s="204"/>
      <c r="C204" s="205"/>
      <c r="D204" s="206" t="s">
        <v>72</v>
      </c>
      <c r="E204" s="218" t="s">
        <v>230</v>
      </c>
      <c r="F204" s="218" t="s">
        <v>231</v>
      </c>
      <c r="G204" s="205"/>
      <c r="H204" s="205"/>
      <c r="I204" s="208"/>
      <c r="J204" s="219">
        <f>BK204</f>
        <v>0</v>
      </c>
      <c r="K204" s="205"/>
      <c r="L204" s="210"/>
      <c r="M204" s="211"/>
      <c r="N204" s="212"/>
      <c r="O204" s="212"/>
      <c r="P204" s="213">
        <f>SUM(P205:P206)</f>
        <v>0</v>
      </c>
      <c r="Q204" s="212"/>
      <c r="R204" s="213">
        <f>SUM(R205:R206)</f>
        <v>0</v>
      </c>
      <c r="S204" s="212"/>
      <c r="T204" s="214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5" t="s">
        <v>81</v>
      </c>
      <c r="AT204" s="216" t="s">
        <v>72</v>
      </c>
      <c r="AU204" s="216" t="s">
        <v>81</v>
      </c>
      <c r="AY204" s="215" t="s">
        <v>135</v>
      </c>
      <c r="BK204" s="217">
        <f>SUM(BK205:BK206)</f>
        <v>0</v>
      </c>
    </row>
    <row r="205" s="2" customFormat="1" ht="21.75" customHeight="1">
      <c r="A205" s="38"/>
      <c r="B205" s="39"/>
      <c r="C205" s="220" t="s">
        <v>220</v>
      </c>
      <c r="D205" s="220" t="s">
        <v>138</v>
      </c>
      <c r="E205" s="221" t="s">
        <v>232</v>
      </c>
      <c r="F205" s="222" t="s">
        <v>233</v>
      </c>
      <c r="G205" s="223" t="s">
        <v>211</v>
      </c>
      <c r="H205" s="224">
        <v>8.0760000000000005</v>
      </c>
      <c r="I205" s="225"/>
      <c r="J205" s="226">
        <f>ROUND(I205*H205,2)</f>
        <v>0</v>
      </c>
      <c r="K205" s="227"/>
      <c r="L205" s="44"/>
      <c r="M205" s="228" t="s">
        <v>1</v>
      </c>
      <c r="N205" s="229" t="s">
        <v>41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2" t="s">
        <v>142</v>
      </c>
      <c r="AT205" s="232" t="s">
        <v>138</v>
      </c>
      <c r="AU205" s="232" t="s">
        <v>143</v>
      </c>
      <c r="AY205" s="17" t="s">
        <v>135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7" t="s">
        <v>144</v>
      </c>
      <c r="BK205" s="233">
        <f>ROUND(I205*H205,2)</f>
        <v>0</v>
      </c>
      <c r="BL205" s="17" t="s">
        <v>142</v>
      </c>
      <c r="BM205" s="232" t="s">
        <v>234</v>
      </c>
    </row>
    <row r="206" s="2" customFormat="1">
      <c r="A206" s="38"/>
      <c r="B206" s="39"/>
      <c r="C206" s="40"/>
      <c r="D206" s="234" t="s">
        <v>146</v>
      </c>
      <c r="E206" s="40"/>
      <c r="F206" s="235" t="s">
        <v>233</v>
      </c>
      <c r="G206" s="40"/>
      <c r="H206" s="40"/>
      <c r="I206" s="236"/>
      <c r="J206" s="40"/>
      <c r="K206" s="40"/>
      <c r="L206" s="44"/>
      <c r="M206" s="237"/>
      <c r="N206" s="238"/>
      <c r="O206" s="92"/>
      <c r="P206" s="92"/>
      <c r="Q206" s="92"/>
      <c r="R206" s="92"/>
      <c r="S206" s="92"/>
      <c r="T206" s="93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146</v>
      </c>
      <c r="AU206" s="17" t="s">
        <v>143</v>
      </c>
    </row>
    <row r="207" s="12" customFormat="1" ht="25.92" customHeight="1">
      <c r="A207" s="12"/>
      <c r="B207" s="204"/>
      <c r="C207" s="205"/>
      <c r="D207" s="206" t="s">
        <v>72</v>
      </c>
      <c r="E207" s="207" t="s">
        <v>235</v>
      </c>
      <c r="F207" s="207" t="s">
        <v>236</v>
      </c>
      <c r="G207" s="205"/>
      <c r="H207" s="205"/>
      <c r="I207" s="208"/>
      <c r="J207" s="209">
        <f>BK207</f>
        <v>0</v>
      </c>
      <c r="K207" s="205"/>
      <c r="L207" s="210"/>
      <c r="M207" s="211"/>
      <c r="N207" s="212"/>
      <c r="O207" s="212"/>
      <c r="P207" s="213">
        <f>P208+P220+P226+P270+P312+P372+P418+P468+P479</f>
        <v>0</v>
      </c>
      <c r="Q207" s="212"/>
      <c r="R207" s="213">
        <f>R208+R220+R226+R270+R312+R372+R418+R468+R479</f>
        <v>3.7066814400000001</v>
      </c>
      <c r="S207" s="212"/>
      <c r="T207" s="214">
        <f>T208+T220+T226+T270+T312+T372+T418+T468+T479</f>
        <v>0.45944399999999996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143</v>
      </c>
      <c r="AT207" s="216" t="s">
        <v>72</v>
      </c>
      <c r="AU207" s="216" t="s">
        <v>73</v>
      </c>
      <c r="AY207" s="215" t="s">
        <v>135</v>
      </c>
      <c r="BK207" s="217">
        <f>BK208+BK220+BK226+BK270+BK312+BK372+BK418+BK468+BK479</f>
        <v>0</v>
      </c>
    </row>
    <row r="208" s="12" customFormat="1" ht="22.8" customHeight="1">
      <c r="A208" s="12"/>
      <c r="B208" s="204"/>
      <c r="C208" s="205"/>
      <c r="D208" s="206" t="s">
        <v>72</v>
      </c>
      <c r="E208" s="218" t="s">
        <v>237</v>
      </c>
      <c r="F208" s="218" t="s">
        <v>238</v>
      </c>
      <c r="G208" s="205"/>
      <c r="H208" s="205"/>
      <c r="I208" s="208"/>
      <c r="J208" s="219">
        <f>BK208</f>
        <v>0</v>
      </c>
      <c r="K208" s="205"/>
      <c r="L208" s="210"/>
      <c r="M208" s="211"/>
      <c r="N208" s="212"/>
      <c r="O208" s="212"/>
      <c r="P208" s="213">
        <f>SUM(P209:P219)</f>
        <v>0</v>
      </c>
      <c r="Q208" s="212"/>
      <c r="R208" s="213">
        <f>SUM(R209:R219)</f>
        <v>0.015599999999999999</v>
      </c>
      <c r="S208" s="212"/>
      <c r="T208" s="214">
        <f>SUM(T209:T219)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5" t="s">
        <v>143</v>
      </c>
      <c r="AT208" s="216" t="s">
        <v>72</v>
      </c>
      <c r="AU208" s="216" t="s">
        <v>81</v>
      </c>
      <c r="AY208" s="215" t="s">
        <v>135</v>
      </c>
      <c r="BK208" s="217">
        <f>SUM(BK209:BK219)</f>
        <v>0</v>
      </c>
    </row>
    <row r="209" s="2" customFormat="1" ht="24.15" customHeight="1">
      <c r="A209" s="38"/>
      <c r="B209" s="39"/>
      <c r="C209" s="220" t="s">
        <v>239</v>
      </c>
      <c r="D209" s="220" t="s">
        <v>138</v>
      </c>
      <c r="E209" s="221" t="s">
        <v>240</v>
      </c>
      <c r="F209" s="222" t="s">
        <v>241</v>
      </c>
      <c r="G209" s="223" t="s">
        <v>242</v>
      </c>
      <c r="H209" s="224">
        <v>1</v>
      </c>
      <c r="I209" s="225"/>
      <c r="J209" s="226">
        <f>ROUND(I209*H209,2)</f>
        <v>0</v>
      </c>
      <c r="K209" s="227"/>
      <c r="L209" s="44"/>
      <c r="M209" s="228" t="s">
        <v>1</v>
      </c>
      <c r="N209" s="229" t="s">
        <v>41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2" t="s">
        <v>220</v>
      </c>
      <c r="AT209" s="232" t="s">
        <v>138</v>
      </c>
      <c r="AU209" s="232" t="s">
        <v>143</v>
      </c>
      <c r="AY209" s="17" t="s">
        <v>135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7" t="s">
        <v>144</v>
      </c>
      <c r="BK209" s="233">
        <f>ROUND(I209*H209,2)</f>
        <v>0</v>
      </c>
      <c r="BL209" s="17" t="s">
        <v>220</v>
      </c>
      <c r="BM209" s="232" t="s">
        <v>243</v>
      </c>
    </row>
    <row r="210" s="2" customFormat="1">
      <c r="A210" s="38"/>
      <c r="B210" s="39"/>
      <c r="C210" s="40"/>
      <c r="D210" s="234" t="s">
        <v>146</v>
      </c>
      <c r="E210" s="40"/>
      <c r="F210" s="235" t="s">
        <v>241</v>
      </c>
      <c r="G210" s="40"/>
      <c r="H210" s="40"/>
      <c r="I210" s="236"/>
      <c r="J210" s="40"/>
      <c r="K210" s="40"/>
      <c r="L210" s="44"/>
      <c r="M210" s="237"/>
      <c r="N210" s="238"/>
      <c r="O210" s="92"/>
      <c r="P210" s="92"/>
      <c r="Q210" s="92"/>
      <c r="R210" s="92"/>
      <c r="S210" s="92"/>
      <c r="T210" s="93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146</v>
      </c>
      <c r="AU210" s="17" t="s">
        <v>143</v>
      </c>
    </row>
    <row r="211" s="2" customFormat="1" ht="24.15" customHeight="1">
      <c r="A211" s="38"/>
      <c r="B211" s="39"/>
      <c r="C211" s="261" t="s">
        <v>244</v>
      </c>
      <c r="D211" s="261" t="s">
        <v>245</v>
      </c>
      <c r="E211" s="262" t="s">
        <v>246</v>
      </c>
      <c r="F211" s="263" t="s">
        <v>247</v>
      </c>
      <c r="G211" s="264" t="s">
        <v>242</v>
      </c>
      <c r="H211" s="265">
        <v>1</v>
      </c>
      <c r="I211" s="266"/>
      <c r="J211" s="267">
        <f>ROUND(I211*H211,2)</f>
        <v>0</v>
      </c>
      <c r="K211" s="268"/>
      <c r="L211" s="269"/>
      <c r="M211" s="270" t="s">
        <v>1</v>
      </c>
      <c r="N211" s="271" t="s">
        <v>41</v>
      </c>
      <c r="O211" s="92"/>
      <c r="P211" s="230">
        <f>O211*H211</f>
        <v>0</v>
      </c>
      <c r="Q211" s="230">
        <v>0.00056999999999999998</v>
      </c>
      <c r="R211" s="230">
        <f>Q211*H211</f>
        <v>0.00056999999999999998</v>
      </c>
      <c r="S211" s="230">
        <v>0</v>
      </c>
      <c r="T211" s="23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2" t="s">
        <v>248</v>
      </c>
      <c r="AT211" s="232" t="s">
        <v>245</v>
      </c>
      <c r="AU211" s="232" t="s">
        <v>143</v>
      </c>
      <c r="AY211" s="17" t="s">
        <v>135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7" t="s">
        <v>144</v>
      </c>
      <c r="BK211" s="233">
        <f>ROUND(I211*H211,2)</f>
        <v>0</v>
      </c>
      <c r="BL211" s="17" t="s">
        <v>220</v>
      </c>
      <c r="BM211" s="232" t="s">
        <v>249</v>
      </c>
    </row>
    <row r="212" s="2" customFormat="1">
      <c r="A212" s="38"/>
      <c r="B212" s="39"/>
      <c r="C212" s="40"/>
      <c r="D212" s="234" t="s">
        <v>146</v>
      </c>
      <c r="E212" s="40"/>
      <c r="F212" s="235" t="s">
        <v>247</v>
      </c>
      <c r="G212" s="40"/>
      <c r="H212" s="40"/>
      <c r="I212" s="236"/>
      <c r="J212" s="40"/>
      <c r="K212" s="40"/>
      <c r="L212" s="44"/>
      <c r="M212" s="237"/>
      <c r="N212" s="238"/>
      <c r="O212" s="92"/>
      <c r="P212" s="92"/>
      <c r="Q212" s="92"/>
      <c r="R212" s="92"/>
      <c r="S212" s="92"/>
      <c r="T212" s="9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146</v>
      </c>
      <c r="AU212" s="17" t="s">
        <v>143</v>
      </c>
    </row>
    <row r="213" s="2" customFormat="1" ht="37.8" customHeight="1">
      <c r="A213" s="38"/>
      <c r="B213" s="39"/>
      <c r="C213" s="220" t="s">
        <v>250</v>
      </c>
      <c r="D213" s="220" t="s">
        <v>138</v>
      </c>
      <c r="E213" s="221" t="s">
        <v>251</v>
      </c>
      <c r="F213" s="222" t="s">
        <v>252</v>
      </c>
      <c r="G213" s="223" t="s">
        <v>253</v>
      </c>
      <c r="H213" s="224">
        <v>9</v>
      </c>
      <c r="I213" s="225"/>
      <c r="J213" s="226">
        <f>ROUND(I213*H213,2)</f>
        <v>0</v>
      </c>
      <c r="K213" s="227"/>
      <c r="L213" s="44"/>
      <c r="M213" s="228" t="s">
        <v>1</v>
      </c>
      <c r="N213" s="229" t="s">
        <v>41</v>
      </c>
      <c r="O213" s="92"/>
      <c r="P213" s="230">
        <f>O213*H213</f>
        <v>0</v>
      </c>
      <c r="Q213" s="230">
        <v>0.00167</v>
      </c>
      <c r="R213" s="230">
        <f>Q213*H213</f>
        <v>0.01503</v>
      </c>
      <c r="S213" s="230">
        <v>0</v>
      </c>
      <c r="T213" s="23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2" t="s">
        <v>220</v>
      </c>
      <c r="AT213" s="232" t="s">
        <v>138</v>
      </c>
      <c r="AU213" s="232" t="s">
        <v>143</v>
      </c>
      <c r="AY213" s="17" t="s">
        <v>135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144</v>
      </c>
      <c r="BK213" s="233">
        <f>ROUND(I213*H213,2)</f>
        <v>0</v>
      </c>
      <c r="BL213" s="17" t="s">
        <v>220</v>
      </c>
      <c r="BM213" s="232" t="s">
        <v>254</v>
      </c>
    </row>
    <row r="214" s="2" customFormat="1">
      <c r="A214" s="38"/>
      <c r="B214" s="39"/>
      <c r="C214" s="40"/>
      <c r="D214" s="234" t="s">
        <v>146</v>
      </c>
      <c r="E214" s="40"/>
      <c r="F214" s="235" t="s">
        <v>252</v>
      </c>
      <c r="G214" s="40"/>
      <c r="H214" s="40"/>
      <c r="I214" s="236"/>
      <c r="J214" s="40"/>
      <c r="K214" s="40"/>
      <c r="L214" s="44"/>
      <c r="M214" s="237"/>
      <c r="N214" s="238"/>
      <c r="O214" s="92"/>
      <c r="P214" s="92"/>
      <c r="Q214" s="92"/>
      <c r="R214" s="92"/>
      <c r="S214" s="92"/>
      <c r="T214" s="93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146</v>
      </c>
      <c r="AU214" s="17" t="s">
        <v>143</v>
      </c>
    </row>
    <row r="215" s="13" customFormat="1">
      <c r="A215" s="13"/>
      <c r="B215" s="239"/>
      <c r="C215" s="240"/>
      <c r="D215" s="234" t="s">
        <v>147</v>
      </c>
      <c r="E215" s="241" t="s">
        <v>1</v>
      </c>
      <c r="F215" s="242" t="s">
        <v>255</v>
      </c>
      <c r="G215" s="240"/>
      <c r="H215" s="243">
        <v>2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147</v>
      </c>
      <c r="AU215" s="249" t="s">
        <v>143</v>
      </c>
      <c r="AV215" s="13" t="s">
        <v>143</v>
      </c>
      <c r="AW215" s="13" t="s">
        <v>30</v>
      </c>
      <c r="AX215" s="13" t="s">
        <v>73</v>
      </c>
      <c r="AY215" s="249" t="s">
        <v>135</v>
      </c>
    </row>
    <row r="216" s="13" customFormat="1">
      <c r="A216" s="13"/>
      <c r="B216" s="239"/>
      <c r="C216" s="240"/>
      <c r="D216" s="234" t="s">
        <v>147</v>
      </c>
      <c r="E216" s="241" t="s">
        <v>1</v>
      </c>
      <c r="F216" s="242" t="s">
        <v>256</v>
      </c>
      <c r="G216" s="240"/>
      <c r="H216" s="243">
        <v>7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147</v>
      </c>
      <c r="AU216" s="249" t="s">
        <v>143</v>
      </c>
      <c r="AV216" s="13" t="s">
        <v>143</v>
      </c>
      <c r="AW216" s="13" t="s">
        <v>30</v>
      </c>
      <c r="AX216" s="13" t="s">
        <v>73</v>
      </c>
      <c r="AY216" s="249" t="s">
        <v>135</v>
      </c>
    </row>
    <row r="217" s="14" customFormat="1">
      <c r="A217" s="14"/>
      <c r="B217" s="250"/>
      <c r="C217" s="251"/>
      <c r="D217" s="234" t="s">
        <v>147</v>
      </c>
      <c r="E217" s="252" t="s">
        <v>1</v>
      </c>
      <c r="F217" s="253" t="s">
        <v>163</v>
      </c>
      <c r="G217" s="251"/>
      <c r="H217" s="254">
        <v>9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147</v>
      </c>
      <c r="AU217" s="260" t="s">
        <v>143</v>
      </c>
      <c r="AV217" s="14" t="s">
        <v>142</v>
      </c>
      <c r="AW217" s="14" t="s">
        <v>30</v>
      </c>
      <c r="AX217" s="14" t="s">
        <v>81</v>
      </c>
      <c r="AY217" s="260" t="s">
        <v>135</v>
      </c>
    </row>
    <row r="218" s="2" customFormat="1" ht="24.15" customHeight="1">
      <c r="A218" s="38"/>
      <c r="B218" s="39"/>
      <c r="C218" s="220" t="s">
        <v>257</v>
      </c>
      <c r="D218" s="220" t="s">
        <v>138</v>
      </c>
      <c r="E218" s="221" t="s">
        <v>258</v>
      </c>
      <c r="F218" s="222" t="s">
        <v>259</v>
      </c>
      <c r="G218" s="223" t="s">
        <v>211</v>
      </c>
      <c r="H218" s="224">
        <v>0.016</v>
      </c>
      <c r="I218" s="225"/>
      <c r="J218" s="226">
        <f>ROUND(I218*H218,2)</f>
        <v>0</v>
      </c>
      <c r="K218" s="227"/>
      <c r="L218" s="44"/>
      <c r="M218" s="228" t="s">
        <v>1</v>
      </c>
      <c r="N218" s="229" t="s">
        <v>41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2" t="s">
        <v>220</v>
      </c>
      <c r="AT218" s="232" t="s">
        <v>138</v>
      </c>
      <c r="AU218" s="232" t="s">
        <v>143</v>
      </c>
      <c r="AY218" s="17" t="s">
        <v>135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7" t="s">
        <v>144</v>
      </c>
      <c r="BK218" s="233">
        <f>ROUND(I218*H218,2)</f>
        <v>0</v>
      </c>
      <c r="BL218" s="17" t="s">
        <v>220</v>
      </c>
      <c r="BM218" s="232" t="s">
        <v>260</v>
      </c>
    </row>
    <row r="219" s="2" customFormat="1">
      <c r="A219" s="38"/>
      <c r="B219" s="39"/>
      <c r="C219" s="40"/>
      <c r="D219" s="234" t="s">
        <v>146</v>
      </c>
      <c r="E219" s="40"/>
      <c r="F219" s="235" t="s">
        <v>259</v>
      </c>
      <c r="G219" s="40"/>
      <c r="H219" s="40"/>
      <c r="I219" s="236"/>
      <c r="J219" s="40"/>
      <c r="K219" s="40"/>
      <c r="L219" s="44"/>
      <c r="M219" s="237"/>
      <c r="N219" s="238"/>
      <c r="O219" s="92"/>
      <c r="P219" s="92"/>
      <c r="Q219" s="92"/>
      <c r="R219" s="92"/>
      <c r="S219" s="92"/>
      <c r="T219" s="9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146</v>
      </c>
      <c r="AU219" s="17" t="s">
        <v>143</v>
      </c>
    </row>
    <row r="220" s="12" customFormat="1" ht="22.8" customHeight="1">
      <c r="A220" s="12"/>
      <c r="B220" s="204"/>
      <c r="C220" s="205"/>
      <c r="D220" s="206" t="s">
        <v>72</v>
      </c>
      <c r="E220" s="218" t="s">
        <v>261</v>
      </c>
      <c r="F220" s="218" t="s">
        <v>262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SUM(P221:P225)</f>
        <v>0</v>
      </c>
      <c r="Q220" s="212"/>
      <c r="R220" s="213">
        <f>SUM(R221:R225)</f>
        <v>0.33068999999999998</v>
      </c>
      <c r="S220" s="212"/>
      <c r="T220" s="214">
        <f>SUM(T221:T225)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5" t="s">
        <v>143</v>
      </c>
      <c r="AT220" s="216" t="s">
        <v>72</v>
      </c>
      <c r="AU220" s="216" t="s">
        <v>81</v>
      </c>
      <c r="AY220" s="215" t="s">
        <v>135</v>
      </c>
      <c r="BK220" s="217">
        <f>SUM(BK221:BK225)</f>
        <v>0</v>
      </c>
    </row>
    <row r="221" s="2" customFormat="1" ht="33" customHeight="1">
      <c r="A221" s="38"/>
      <c r="B221" s="39"/>
      <c r="C221" s="220" t="s">
        <v>7</v>
      </c>
      <c r="D221" s="220" t="s">
        <v>138</v>
      </c>
      <c r="E221" s="221" t="s">
        <v>263</v>
      </c>
      <c r="F221" s="222" t="s">
        <v>264</v>
      </c>
      <c r="G221" s="223" t="s">
        <v>141</v>
      </c>
      <c r="H221" s="224">
        <v>14.6</v>
      </c>
      <c r="I221" s="225"/>
      <c r="J221" s="226">
        <f>ROUND(I221*H221,2)</f>
        <v>0</v>
      </c>
      <c r="K221" s="227"/>
      <c r="L221" s="44"/>
      <c r="M221" s="228" t="s">
        <v>1</v>
      </c>
      <c r="N221" s="229" t="s">
        <v>41</v>
      </c>
      <c r="O221" s="92"/>
      <c r="P221" s="230">
        <f>O221*H221</f>
        <v>0</v>
      </c>
      <c r="Q221" s="230">
        <v>0.02265</v>
      </c>
      <c r="R221" s="230">
        <f>Q221*H221</f>
        <v>0.33068999999999998</v>
      </c>
      <c r="S221" s="230">
        <v>0</v>
      </c>
      <c r="T221" s="23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2" t="s">
        <v>220</v>
      </c>
      <c r="AT221" s="232" t="s">
        <v>138</v>
      </c>
      <c r="AU221" s="232" t="s">
        <v>143</v>
      </c>
      <c r="AY221" s="17" t="s">
        <v>135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7" t="s">
        <v>144</v>
      </c>
      <c r="BK221" s="233">
        <f>ROUND(I221*H221,2)</f>
        <v>0</v>
      </c>
      <c r="BL221" s="17" t="s">
        <v>220</v>
      </c>
      <c r="BM221" s="232" t="s">
        <v>265</v>
      </c>
    </row>
    <row r="222" s="2" customFormat="1">
      <c r="A222" s="38"/>
      <c r="B222" s="39"/>
      <c r="C222" s="40"/>
      <c r="D222" s="234" t="s">
        <v>146</v>
      </c>
      <c r="E222" s="40"/>
      <c r="F222" s="235" t="s">
        <v>264</v>
      </c>
      <c r="G222" s="40"/>
      <c r="H222" s="40"/>
      <c r="I222" s="236"/>
      <c r="J222" s="40"/>
      <c r="K222" s="40"/>
      <c r="L222" s="44"/>
      <c r="M222" s="237"/>
      <c r="N222" s="238"/>
      <c r="O222" s="92"/>
      <c r="P222" s="92"/>
      <c r="Q222" s="92"/>
      <c r="R222" s="92"/>
      <c r="S222" s="92"/>
      <c r="T222" s="93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146</v>
      </c>
      <c r="AU222" s="17" t="s">
        <v>143</v>
      </c>
    </row>
    <row r="223" s="13" customFormat="1">
      <c r="A223" s="13"/>
      <c r="B223" s="239"/>
      <c r="C223" s="240"/>
      <c r="D223" s="234" t="s">
        <v>147</v>
      </c>
      <c r="E223" s="241" t="s">
        <v>1</v>
      </c>
      <c r="F223" s="242" t="s">
        <v>266</v>
      </c>
      <c r="G223" s="240"/>
      <c r="H223" s="243">
        <v>14.6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147</v>
      </c>
      <c r="AU223" s="249" t="s">
        <v>143</v>
      </c>
      <c r="AV223" s="13" t="s">
        <v>143</v>
      </c>
      <c r="AW223" s="13" t="s">
        <v>30</v>
      </c>
      <c r="AX223" s="13" t="s">
        <v>81</v>
      </c>
      <c r="AY223" s="249" t="s">
        <v>135</v>
      </c>
    </row>
    <row r="224" s="2" customFormat="1" ht="24.15" customHeight="1">
      <c r="A224" s="38"/>
      <c r="B224" s="39"/>
      <c r="C224" s="220" t="s">
        <v>267</v>
      </c>
      <c r="D224" s="220" t="s">
        <v>138</v>
      </c>
      <c r="E224" s="221" t="s">
        <v>268</v>
      </c>
      <c r="F224" s="222" t="s">
        <v>269</v>
      </c>
      <c r="G224" s="223" t="s">
        <v>211</v>
      </c>
      <c r="H224" s="224">
        <v>0.33100000000000002</v>
      </c>
      <c r="I224" s="225"/>
      <c r="J224" s="226">
        <f>ROUND(I224*H224,2)</f>
        <v>0</v>
      </c>
      <c r="K224" s="227"/>
      <c r="L224" s="44"/>
      <c r="M224" s="228" t="s">
        <v>1</v>
      </c>
      <c r="N224" s="229" t="s">
        <v>41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2" t="s">
        <v>220</v>
      </c>
      <c r="AT224" s="232" t="s">
        <v>138</v>
      </c>
      <c r="AU224" s="232" t="s">
        <v>143</v>
      </c>
      <c r="AY224" s="17" t="s">
        <v>135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144</v>
      </c>
      <c r="BK224" s="233">
        <f>ROUND(I224*H224,2)</f>
        <v>0</v>
      </c>
      <c r="BL224" s="17" t="s">
        <v>220</v>
      </c>
      <c r="BM224" s="232" t="s">
        <v>270</v>
      </c>
    </row>
    <row r="225" s="2" customFormat="1">
      <c r="A225" s="38"/>
      <c r="B225" s="39"/>
      <c r="C225" s="40"/>
      <c r="D225" s="234" t="s">
        <v>146</v>
      </c>
      <c r="E225" s="40"/>
      <c r="F225" s="235" t="s">
        <v>269</v>
      </c>
      <c r="G225" s="40"/>
      <c r="H225" s="40"/>
      <c r="I225" s="236"/>
      <c r="J225" s="40"/>
      <c r="K225" s="40"/>
      <c r="L225" s="44"/>
      <c r="M225" s="237"/>
      <c r="N225" s="238"/>
      <c r="O225" s="92"/>
      <c r="P225" s="92"/>
      <c r="Q225" s="92"/>
      <c r="R225" s="92"/>
      <c r="S225" s="92"/>
      <c r="T225" s="93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146</v>
      </c>
      <c r="AU225" s="17" t="s">
        <v>143</v>
      </c>
    </row>
    <row r="226" s="12" customFormat="1" ht="22.8" customHeight="1">
      <c r="A226" s="12"/>
      <c r="B226" s="204"/>
      <c r="C226" s="205"/>
      <c r="D226" s="206" t="s">
        <v>72</v>
      </c>
      <c r="E226" s="218" t="s">
        <v>271</v>
      </c>
      <c r="F226" s="218" t="s">
        <v>272</v>
      </c>
      <c r="G226" s="205"/>
      <c r="H226" s="205"/>
      <c r="I226" s="208"/>
      <c r="J226" s="219">
        <f>BK226</f>
        <v>0</v>
      </c>
      <c r="K226" s="205"/>
      <c r="L226" s="210"/>
      <c r="M226" s="211"/>
      <c r="N226" s="212"/>
      <c r="O226" s="212"/>
      <c r="P226" s="213">
        <f>SUM(P227:P269)</f>
        <v>0</v>
      </c>
      <c r="Q226" s="212"/>
      <c r="R226" s="213">
        <f>SUM(R227:R269)</f>
        <v>1.1230844800000002</v>
      </c>
      <c r="S226" s="212"/>
      <c r="T226" s="214">
        <f>SUM(T227:T269)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5" t="s">
        <v>143</v>
      </c>
      <c r="AT226" s="216" t="s">
        <v>72</v>
      </c>
      <c r="AU226" s="216" t="s">
        <v>81</v>
      </c>
      <c r="AY226" s="215" t="s">
        <v>135</v>
      </c>
      <c r="BK226" s="217">
        <f>SUM(BK227:BK269)</f>
        <v>0</v>
      </c>
    </row>
    <row r="227" s="2" customFormat="1" ht="33" customHeight="1">
      <c r="A227" s="38"/>
      <c r="B227" s="39"/>
      <c r="C227" s="220" t="s">
        <v>273</v>
      </c>
      <c r="D227" s="220" t="s">
        <v>138</v>
      </c>
      <c r="E227" s="221" t="s">
        <v>274</v>
      </c>
      <c r="F227" s="222" t="s">
        <v>275</v>
      </c>
      <c r="G227" s="223" t="s">
        <v>141</v>
      </c>
      <c r="H227" s="224">
        <v>1.204</v>
      </c>
      <c r="I227" s="225"/>
      <c r="J227" s="226">
        <f>ROUND(I227*H227,2)</f>
        <v>0</v>
      </c>
      <c r="K227" s="227"/>
      <c r="L227" s="44"/>
      <c r="M227" s="228" t="s">
        <v>1</v>
      </c>
      <c r="N227" s="229" t="s">
        <v>41</v>
      </c>
      <c r="O227" s="92"/>
      <c r="P227" s="230">
        <f>O227*H227</f>
        <v>0</v>
      </c>
      <c r="Q227" s="230">
        <v>0.01355</v>
      </c>
      <c r="R227" s="230">
        <f>Q227*H227</f>
        <v>0.016314199999999997</v>
      </c>
      <c r="S227" s="230">
        <v>0</v>
      </c>
      <c r="T227" s="23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2" t="s">
        <v>142</v>
      </c>
      <c r="AT227" s="232" t="s">
        <v>138</v>
      </c>
      <c r="AU227" s="232" t="s">
        <v>143</v>
      </c>
      <c r="AY227" s="17" t="s">
        <v>135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7" t="s">
        <v>144</v>
      </c>
      <c r="BK227" s="233">
        <f>ROUND(I227*H227,2)</f>
        <v>0</v>
      </c>
      <c r="BL227" s="17" t="s">
        <v>142</v>
      </c>
      <c r="BM227" s="232" t="s">
        <v>276</v>
      </c>
    </row>
    <row r="228" s="2" customFormat="1">
      <c r="A228" s="38"/>
      <c r="B228" s="39"/>
      <c r="C228" s="40"/>
      <c r="D228" s="234" t="s">
        <v>146</v>
      </c>
      <c r="E228" s="40"/>
      <c r="F228" s="235" t="s">
        <v>275</v>
      </c>
      <c r="G228" s="40"/>
      <c r="H228" s="40"/>
      <c r="I228" s="236"/>
      <c r="J228" s="40"/>
      <c r="K228" s="40"/>
      <c r="L228" s="44"/>
      <c r="M228" s="237"/>
      <c r="N228" s="238"/>
      <c r="O228" s="92"/>
      <c r="P228" s="92"/>
      <c r="Q228" s="92"/>
      <c r="R228" s="92"/>
      <c r="S228" s="92"/>
      <c r="T228" s="93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146</v>
      </c>
      <c r="AU228" s="17" t="s">
        <v>143</v>
      </c>
    </row>
    <row r="229" s="13" customFormat="1">
      <c r="A229" s="13"/>
      <c r="B229" s="239"/>
      <c r="C229" s="240"/>
      <c r="D229" s="234" t="s">
        <v>147</v>
      </c>
      <c r="E229" s="241" t="s">
        <v>1</v>
      </c>
      <c r="F229" s="242" t="s">
        <v>277</v>
      </c>
      <c r="G229" s="240"/>
      <c r="H229" s="243">
        <v>1.204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147</v>
      </c>
      <c r="AU229" s="249" t="s">
        <v>143</v>
      </c>
      <c r="AV229" s="13" t="s">
        <v>143</v>
      </c>
      <c r="AW229" s="13" t="s">
        <v>30</v>
      </c>
      <c r="AX229" s="13" t="s">
        <v>81</v>
      </c>
      <c r="AY229" s="249" t="s">
        <v>135</v>
      </c>
    </row>
    <row r="230" s="2" customFormat="1" ht="24.15" customHeight="1">
      <c r="A230" s="38"/>
      <c r="B230" s="39"/>
      <c r="C230" s="220" t="s">
        <v>278</v>
      </c>
      <c r="D230" s="220" t="s">
        <v>138</v>
      </c>
      <c r="E230" s="221" t="s">
        <v>279</v>
      </c>
      <c r="F230" s="222" t="s">
        <v>280</v>
      </c>
      <c r="G230" s="223" t="s">
        <v>141</v>
      </c>
      <c r="H230" s="224">
        <v>1.5</v>
      </c>
      <c r="I230" s="225"/>
      <c r="J230" s="226">
        <f>ROUND(I230*H230,2)</f>
        <v>0</v>
      </c>
      <c r="K230" s="227"/>
      <c r="L230" s="44"/>
      <c r="M230" s="228" t="s">
        <v>1</v>
      </c>
      <c r="N230" s="229" t="s">
        <v>41</v>
      </c>
      <c r="O230" s="92"/>
      <c r="P230" s="230">
        <f>O230*H230</f>
        <v>0</v>
      </c>
      <c r="Q230" s="230">
        <v>0.01481</v>
      </c>
      <c r="R230" s="230">
        <f>Q230*H230</f>
        <v>0.022214999999999999</v>
      </c>
      <c r="S230" s="230">
        <v>0</v>
      </c>
      <c r="T230" s="23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2" t="s">
        <v>220</v>
      </c>
      <c r="AT230" s="232" t="s">
        <v>138</v>
      </c>
      <c r="AU230" s="232" t="s">
        <v>143</v>
      </c>
      <c r="AY230" s="17" t="s">
        <v>135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7" t="s">
        <v>144</v>
      </c>
      <c r="BK230" s="233">
        <f>ROUND(I230*H230,2)</f>
        <v>0</v>
      </c>
      <c r="BL230" s="17" t="s">
        <v>220</v>
      </c>
      <c r="BM230" s="232" t="s">
        <v>281</v>
      </c>
    </row>
    <row r="231" s="2" customFormat="1">
      <c r="A231" s="38"/>
      <c r="B231" s="39"/>
      <c r="C231" s="40"/>
      <c r="D231" s="234" t="s">
        <v>146</v>
      </c>
      <c r="E231" s="40"/>
      <c r="F231" s="235" t="s">
        <v>280</v>
      </c>
      <c r="G231" s="40"/>
      <c r="H231" s="40"/>
      <c r="I231" s="236"/>
      <c r="J231" s="40"/>
      <c r="K231" s="40"/>
      <c r="L231" s="44"/>
      <c r="M231" s="237"/>
      <c r="N231" s="238"/>
      <c r="O231" s="92"/>
      <c r="P231" s="92"/>
      <c r="Q231" s="92"/>
      <c r="R231" s="92"/>
      <c r="S231" s="92"/>
      <c r="T231" s="9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146</v>
      </c>
      <c r="AU231" s="17" t="s">
        <v>143</v>
      </c>
    </row>
    <row r="232" s="13" customFormat="1">
      <c r="A232" s="13"/>
      <c r="B232" s="239"/>
      <c r="C232" s="240"/>
      <c r="D232" s="234" t="s">
        <v>147</v>
      </c>
      <c r="E232" s="241" t="s">
        <v>1</v>
      </c>
      <c r="F232" s="242" t="s">
        <v>282</v>
      </c>
      <c r="G232" s="240"/>
      <c r="H232" s="243">
        <v>1.5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147</v>
      </c>
      <c r="AU232" s="249" t="s">
        <v>143</v>
      </c>
      <c r="AV232" s="13" t="s">
        <v>143</v>
      </c>
      <c r="AW232" s="13" t="s">
        <v>30</v>
      </c>
      <c r="AX232" s="13" t="s">
        <v>81</v>
      </c>
      <c r="AY232" s="249" t="s">
        <v>135</v>
      </c>
    </row>
    <row r="233" s="2" customFormat="1" ht="24.15" customHeight="1">
      <c r="A233" s="38"/>
      <c r="B233" s="39"/>
      <c r="C233" s="220" t="s">
        <v>283</v>
      </c>
      <c r="D233" s="220" t="s">
        <v>138</v>
      </c>
      <c r="E233" s="221" t="s">
        <v>284</v>
      </c>
      <c r="F233" s="222" t="s">
        <v>285</v>
      </c>
      <c r="G233" s="223" t="s">
        <v>141</v>
      </c>
      <c r="H233" s="224">
        <v>60.030000000000001</v>
      </c>
      <c r="I233" s="225"/>
      <c r="J233" s="226">
        <f>ROUND(I233*H233,2)</f>
        <v>0</v>
      </c>
      <c r="K233" s="227"/>
      <c r="L233" s="44"/>
      <c r="M233" s="228" t="s">
        <v>1</v>
      </c>
      <c r="N233" s="229" t="s">
        <v>41</v>
      </c>
      <c r="O233" s="92"/>
      <c r="P233" s="230">
        <f>O233*H233</f>
        <v>0</v>
      </c>
      <c r="Q233" s="230">
        <v>0.015769999999999999</v>
      </c>
      <c r="R233" s="230">
        <f>Q233*H233</f>
        <v>0.94667309999999993</v>
      </c>
      <c r="S233" s="230">
        <v>0</v>
      </c>
      <c r="T233" s="23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2" t="s">
        <v>220</v>
      </c>
      <c r="AT233" s="232" t="s">
        <v>138</v>
      </c>
      <c r="AU233" s="232" t="s">
        <v>143</v>
      </c>
      <c r="AY233" s="17" t="s">
        <v>135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7" t="s">
        <v>144</v>
      </c>
      <c r="BK233" s="233">
        <f>ROUND(I233*H233,2)</f>
        <v>0</v>
      </c>
      <c r="BL233" s="17" t="s">
        <v>220</v>
      </c>
      <c r="BM233" s="232" t="s">
        <v>286</v>
      </c>
    </row>
    <row r="234" s="2" customFormat="1">
      <c r="A234" s="38"/>
      <c r="B234" s="39"/>
      <c r="C234" s="40"/>
      <c r="D234" s="234" t="s">
        <v>146</v>
      </c>
      <c r="E234" s="40"/>
      <c r="F234" s="235" t="s">
        <v>285</v>
      </c>
      <c r="G234" s="40"/>
      <c r="H234" s="40"/>
      <c r="I234" s="236"/>
      <c r="J234" s="40"/>
      <c r="K234" s="40"/>
      <c r="L234" s="44"/>
      <c r="M234" s="237"/>
      <c r="N234" s="238"/>
      <c r="O234" s="92"/>
      <c r="P234" s="92"/>
      <c r="Q234" s="92"/>
      <c r="R234" s="92"/>
      <c r="S234" s="92"/>
      <c r="T234" s="93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146</v>
      </c>
      <c r="AU234" s="17" t="s">
        <v>143</v>
      </c>
    </row>
    <row r="235" s="13" customFormat="1">
      <c r="A235" s="13"/>
      <c r="B235" s="239"/>
      <c r="C235" s="240"/>
      <c r="D235" s="234" t="s">
        <v>147</v>
      </c>
      <c r="E235" s="241" t="s">
        <v>1</v>
      </c>
      <c r="F235" s="242" t="s">
        <v>287</v>
      </c>
      <c r="G235" s="240"/>
      <c r="H235" s="243">
        <v>9.5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147</v>
      </c>
      <c r="AU235" s="249" t="s">
        <v>143</v>
      </c>
      <c r="AV235" s="13" t="s">
        <v>143</v>
      </c>
      <c r="AW235" s="13" t="s">
        <v>30</v>
      </c>
      <c r="AX235" s="13" t="s">
        <v>73</v>
      </c>
      <c r="AY235" s="249" t="s">
        <v>135</v>
      </c>
    </row>
    <row r="236" s="13" customFormat="1">
      <c r="A236" s="13"/>
      <c r="B236" s="239"/>
      <c r="C236" s="240"/>
      <c r="D236" s="234" t="s">
        <v>147</v>
      </c>
      <c r="E236" s="241" t="s">
        <v>1</v>
      </c>
      <c r="F236" s="242" t="s">
        <v>288</v>
      </c>
      <c r="G236" s="240"/>
      <c r="H236" s="243">
        <v>14.6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147</v>
      </c>
      <c r="AU236" s="249" t="s">
        <v>143</v>
      </c>
      <c r="AV236" s="13" t="s">
        <v>143</v>
      </c>
      <c r="AW236" s="13" t="s">
        <v>30</v>
      </c>
      <c r="AX236" s="13" t="s">
        <v>73</v>
      </c>
      <c r="AY236" s="249" t="s">
        <v>135</v>
      </c>
    </row>
    <row r="237" s="13" customFormat="1">
      <c r="A237" s="13"/>
      <c r="B237" s="239"/>
      <c r="C237" s="240"/>
      <c r="D237" s="234" t="s">
        <v>147</v>
      </c>
      <c r="E237" s="241" t="s">
        <v>1</v>
      </c>
      <c r="F237" s="242" t="s">
        <v>289</v>
      </c>
      <c r="G237" s="240"/>
      <c r="H237" s="243">
        <v>21.059999999999999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147</v>
      </c>
      <c r="AU237" s="249" t="s">
        <v>143</v>
      </c>
      <c r="AV237" s="13" t="s">
        <v>143</v>
      </c>
      <c r="AW237" s="13" t="s">
        <v>30</v>
      </c>
      <c r="AX237" s="13" t="s">
        <v>73</v>
      </c>
      <c r="AY237" s="249" t="s">
        <v>135</v>
      </c>
    </row>
    <row r="238" s="13" customFormat="1">
      <c r="A238" s="13"/>
      <c r="B238" s="239"/>
      <c r="C238" s="240"/>
      <c r="D238" s="234" t="s">
        <v>147</v>
      </c>
      <c r="E238" s="241" t="s">
        <v>1</v>
      </c>
      <c r="F238" s="242" t="s">
        <v>290</v>
      </c>
      <c r="G238" s="240"/>
      <c r="H238" s="243">
        <v>14.869999999999999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147</v>
      </c>
      <c r="AU238" s="249" t="s">
        <v>143</v>
      </c>
      <c r="AV238" s="13" t="s">
        <v>143</v>
      </c>
      <c r="AW238" s="13" t="s">
        <v>30</v>
      </c>
      <c r="AX238" s="13" t="s">
        <v>73</v>
      </c>
      <c r="AY238" s="249" t="s">
        <v>135</v>
      </c>
    </row>
    <row r="239" s="14" customFormat="1">
      <c r="A239" s="14"/>
      <c r="B239" s="250"/>
      <c r="C239" s="251"/>
      <c r="D239" s="234" t="s">
        <v>147</v>
      </c>
      <c r="E239" s="252" t="s">
        <v>1</v>
      </c>
      <c r="F239" s="253" t="s">
        <v>163</v>
      </c>
      <c r="G239" s="251"/>
      <c r="H239" s="254">
        <v>60.029999999999994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147</v>
      </c>
      <c r="AU239" s="260" t="s">
        <v>143</v>
      </c>
      <c r="AV239" s="14" t="s">
        <v>142</v>
      </c>
      <c r="AW239" s="14" t="s">
        <v>30</v>
      </c>
      <c r="AX239" s="14" t="s">
        <v>81</v>
      </c>
      <c r="AY239" s="260" t="s">
        <v>135</v>
      </c>
    </row>
    <row r="240" s="2" customFormat="1" ht="24.15" customHeight="1">
      <c r="A240" s="38"/>
      <c r="B240" s="39"/>
      <c r="C240" s="220" t="s">
        <v>291</v>
      </c>
      <c r="D240" s="220" t="s">
        <v>138</v>
      </c>
      <c r="E240" s="221" t="s">
        <v>292</v>
      </c>
      <c r="F240" s="222" t="s">
        <v>293</v>
      </c>
      <c r="G240" s="223" t="s">
        <v>141</v>
      </c>
      <c r="H240" s="224">
        <v>4.7199999999999998</v>
      </c>
      <c r="I240" s="225"/>
      <c r="J240" s="226">
        <f>ROUND(I240*H240,2)</f>
        <v>0</v>
      </c>
      <c r="K240" s="227"/>
      <c r="L240" s="44"/>
      <c r="M240" s="228" t="s">
        <v>1</v>
      </c>
      <c r="N240" s="229" t="s">
        <v>41</v>
      </c>
      <c r="O240" s="92"/>
      <c r="P240" s="230">
        <f>O240*H240</f>
        <v>0</v>
      </c>
      <c r="Q240" s="230">
        <v>0.016080000000000001</v>
      </c>
      <c r="R240" s="230">
        <f>Q240*H240</f>
        <v>0.075897599999999996</v>
      </c>
      <c r="S240" s="230">
        <v>0</v>
      </c>
      <c r="T240" s="23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2" t="s">
        <v>220</v>
      </c>
      <c r="AT240" s="232" t="s">
        <v>138</v>
      </c>
      <c r="AU240" s="232" t="s">
        <v>143</v>
      </c>
      <c r="AY240" s="17" t="s">
        <v>135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7" t="s">
        <v>144</v>
      </c>
      <c r="BK240" s="233">
        <f>ROUND(I240*H240,2)</f>
        <v>0</v>
      </c>
      <c r="BL240" s="17" t="s">
        <v>220</v>
      </c>
      <c r="BM240" s="232" t="s">
        <v>294</v>
      </c>
    </row>
    <row r="241" s="2" customFormat="1">
      <c r="A241" s="38"/>
      <c r="B241" s="39"/>
      <c r="C241" s="40"/>
      <c r="D241" s="234" t="s">
        <v>146</v>
      </c>
      <c r="E241" s="40"/>
      <c r="F241" s="235" t="s">
        <v>293</v>
      </c>
      <c r="G241" s="40"/>
      <c r="H241" s="40"/>
      <c r="I241" s="236"/>
      <c r="J241" s="40"/>
      <c r="K241" s="40"/>
      <c r="L241" s="44"/>
      <c r="M241" s="237"/>
      <c r="N241" s="238"/>
      <c r="O241" s="92"/>
      <c r="P241" s="92"/>
      <c r="Q241" s="92"/>
      <c r="R241" s="92"/>
      <c r="S241" s="92"/>
      <c r="T241" s="93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146</v>
      </c>
      <c r="AU241" s="17" t="s">
        <v>143</v>
      </c>
    </row>
    <row r="242" s="13" customFormat="1">
      <c r="A242" s="13"/>
      <c r="B242" s="239"/>
      <c r="C242" s="240"/>
      <c r="D242" s="234" t="s">
        <v>147</v>
      </c>
      <c r="E242" s="241" t="s">
        <v>1</v>
      </c>
      <c r="F242" s="242" t="s">
        <v>295</v>
      </c>
      <c r="G242" s="240"/>
      <c r="H242" s="243">
        <v>2.8900000000000001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147</v>
      </c>
      <c r="AU242" s="249" t="s">
        <v>143</v>
      </c>
      <c r="AV242" s="13" t="s">
        <v>143</v>
      </c>
      <c r="AW242" s="13" t="s">
        <v>30</v>
      </c>
      <c r="AX242" s="13" t="s">
        <v>73</v>
      </c>
      <c r="AY242" s="249" t="s">
        <v>135</v>
      </c>
    </row>
    <row r="243" s="13" customFormat="1">
      <c r="A243" s="13"/>
      <c r="B243" s="239"/>
      <c r="C243" s="240"/>
      <c r="D243" s="234" t="s">
        <v>147</v>
      </c>
      <c r="E243" s="241" t="s">
        <v>1</v>
      </c>
      <c r="F243" s="242" t="s">
        <v>296</v>
      </c>
      <c r="G243" s="240"/>
      <c r="H243" s="243">
        <v>1.8300000000000001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147</v>
      </c>
      <c r="AU243" s="249" t="s">
        <v>143</v>
      </c>
      <c r="AV243" s="13" t="s">
        <v>143</v>
      </c>
      <c r="AW243" s="13" t="s">
        <v>30</v>
      </c>
      <c r="AX243" s="13" t="s">
        <v>73</v>
      </c>
      <c r="AY243" s="249" t="s">
        <v>135</v>
      </c>
    </row>
    <row r="244" s="14" customFormat="1">
      <c r="A244" s="14"/>
      <c r="B244" s="250"/>
      <c r="C244" s="251"/>
      <c r="D244" s="234" t="s">
        <v>147</v>
      </c>
      <c r="E244" s="252" t="s">
        <v>1</v>
      </c>
      <c r="F244" s="253" t="s">
        <v>163</v>
      </c>
      <c r="G244" s="251"/>
      <c r="H244" s="254">
        <v>4.7200000000000006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147</v>
      </c>
      <c r="AU244" s="260" t="s">
        <v>143</v>
      </c>
      <c r="AV244" s="14" t="s">
        <v>142</v>
      </c>
      <c r="AW244" s="14" t="s">
        <v>30</v>
      </c>
      <c r="AX244" s="14" t="s">
        <v>81</v>
      </c>
      <c r="AY244" s="260" t="s">
        <v>135</v>
      </c>
    </row>
    <row r="245" s="2" customFormat="1" ht="16.5" customHeight="1">
      <c r="A245" s="38"/>
      <c r="B245" s="39"/>
      <c r="C245" s="220" t="s">
        <v>297</v>
      </c>
      <c r="D245" s="220" t="s">
        <v>138</v>
      </c>
      <c r="E245" s="221" t="s">
        <v>298</v>
      </c>
      <c r="F245" s="222" t="s">
        <v>299</v>
      </c>
      <c r="G245" s="223" t="s">
        <v>141</v>
      </c>
      <c r="H245" s="224">
        <v>64.75</v>
      </c>
      <c r="I245" s="225"/>
      <c r="J245" s="226">
        <f>ROUND(I245*H245,2)</f>
        <v>0</v>
      </c>
      <c r="K245" s="227"/>
      <c r="L245" s="44"/>
      <c r="M245" s="228" t="s">
        <v>1</v>
      </c>
      <c r="N245" s="229" t="s">
        <v>41</v>
      </c>
      <c r="O245" s="92"/>
      <c r="P245" s="230">
        <f>O245*H245</f>
        <v>0</v>
      </c>
      <c r="Q245" s="230">
        <v>0.00010000000000000001</v>
      </c>
      <c r="R245" s="230">
        <f>Q245*H245</f>
        <v>0.0064750000000000007</v>
      </c>
      <c r="S245" s="230">
        <v>0</v>
      </c>
      <c r="T245" s="231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2" t="s">
        <v>220</v>
      </c>
      <c r="AT245" s="232" t="s">
        <v>138</v>
      </c>
      <c r="AU245" s="232" t="s">
        <v>143</v>
      </c>
      <c r="AY245" s="17" t="s">
        <v>135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7" t="s">
        <v>144</v>
      </c>
      <c r="BK245" s="233">
        <f>ROUND(I245*H245,2)</f>
        <v>0</v>
      </c>
      <c r="BL245" s="17" t="s">
        <v>220</v>
      </c>
      <c r="BM245" s="232" t="s">
        <v>300</v>
      </c>
    </row>
    <row r="246" s="2" customFormat="1">
      <c r="A246" s="38"/>
      <c r="B246" s="39"/>
      <c r="C246" s="40"/>
      <c r="D246" s="234" t="s">
        <v>146</v>
      </c>
      <c r="E246" s="40"/>
      <c r="F246" s="235" t="s">
        <v>299</v>
      </c>
      <c r="G246" s="40"/>
      <c r="H246" s="40"/>
      <c r="I246" s="236"/>
      <c r="J246" s="40"/>
      <c r="K246" s="40"/>
      <c r="L246" s="44"/>
      <c r="M246" s="237"/>
      <c r="N246" s="238"/>
      <c r="O246" s="92"/>
      <c r="P246" s="92"/>
      <c r="Q246" s="92"/>
      <c r="R246" s="92"/>
      <c r="S246" s="92"/>
      <c r="T246" s="93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146</v>
      </c>
      <c r="AU246" s="17" t="s">
        <v>143</v>
      </c>
    </row>
    <row r="247" s="13" customFormat="1">
      <c r="A247" s="13"/>
      <c r="B247" s="239"/>
      <c r="C247" s="240"/>
      <c r="D247" s="234" t="s">
        <v>147</v>
      </c>
      <c r="E247" s="241" t="s">
        <v>1</v>
      </c>
      <c r="F247" s="242" t="s">
        <v>301</v>
      </c>
      <c r="G247" s="240"/>
      <c r="H247" s="243">
        <v>64.75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147</v>
      </c>
      <c r="AU247" s="249" t="s">
        <v>143</v>
      </c>
      <c r="AV247" s="13" t="s">
        <v>143</v>
      </c>
      <c r="AW247" s="13" t="s">
        <v>30</v>
      </c>
      <c r="AX247" s="13" t="s">
        <v>81</v>
      </c>
      <c r="AY247" s="249" t="s">
        <v>135</v>
      </c>
    </row>
    <row r="248" s="2" customFormat="1" ht="16.5" customHeight="1">
      <c r="A248" s="38"/>
      <c r="B248" s="39"/>
      <c r="C248" s="220" t="s">
        <v>302</v>
      </c>
      <c r="D248" s="220" t="s">
        <v>138</v>
      </c>
      <c r="E248" s="221" t="s">
        <v>303</v>
      </c>
      <c r="F248" s="222" t="s">
        <v>304</v>
      </c>
      <c r="G248" s="223" t="s">
        <v>141</v>
      </c>
      <c r="H248" s="224">
        <v>64.75</v>
      </c>
      <c r="I248" s="225"/>
      <c r="J248" s="226">
        <f>ROUND(I248*H248,2)</f>
        <v>0</v>
      </c>
      <c r="K248" s="227"/>
      <c r="L248" s="44"/>
      <c r="M248" s="228" t="s">
        <v>1</v>
      </c>
      <c r="N248" s="229" t="s">
        <v>41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2" t="s">
        <v>142</v>
      </c>
      <c r="AT248" s="232" t="s">
        <v>138</v>
      </c>
      <c r="AU248" s="232" t="s">
        <v>143</v>
      </c>
      <c r="AY248" s="17" t="s">
        <v>135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7" t="s">
        <v>144</v>
      </c>
      <c r="BK248" s="233">
        <f>ROUND(I248*H248,2)</f>
        <v>0</v>
      </c>
      <c r="BL248" s="17" t="s">
        <v>142</v>
      </c>
      <c r="BM248" s="232" t="s">
        <v>305</v>
      </c>
    </row>
    <row r="249" s="2" customFormat="1">
      <c r="A249" s="38"/>
      <c r="B249" s="39"/>
      <c r="C249" s="40"/>
      <c r="D249" s="234" t="s">
        <v>146</v>
      </c>
      <c r="E249" s="40"/>
      <c r="F249" s="235" t="s">
        <v>304</v>
      </c>
      <c r="G249" s="40"/>
      <c r="H249" s="40"/>
      <c r="I249" s="236"/>
      <c r="J249" s="40"/>
      <c r="K249" s="40"/>
      <c r="L249" s="44"/>
      <c r="M249" s="237"/>
      <c r="N249" s="238"/>
      <c r="O249" s="92"/>
      <c r="P249" s="92"/>
      <c r="Q249" s="92"/>
      <c r="R249" s="92"/>
      <c r="S249" s="92"/>
      <c r="T249" s="93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146</v>
      </c>
      <c r="AU249" s="17" t="s">
        <v>143</v>
      </c>
    </row>
    <row r="250" s="13" customFormat="1">
      <c r="A250" s="13"/>
      <c r="B250" s="239"/>
      <c r="C250" s="240"/>
      <c r="D250" s="234" t="s">
        <v>147</v>
      </c>
      <c r="E250" s="241" t="s">
        <v>1</v>
      </c>
      <c r="F250" s="242" t="s">
        <v>287</v>
      </c>
      <c r="G250" s="240"/>
      <c r="H250" s="243">
        <v>9.5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147</v>
      </c>
      <c r="AU250" s="249" t="s">
        <v>143</v>
      </c>
      <c r="AV250" s="13" t="s">
        <v>143</v>
      </c>
      <c r="AW250" s="13" t="s">
        <v>30</v>
      </c>
      <c r="AX250" s="13" t="s">
        <v>73</v>
      </c>
      <c r="AY250" s="249" t="s">
        <v>135</v>
      </c>
    </row>
    <row r="251" s="13" customFormat="1">
      <c r="A251" s="13"/>
      <c r="B251" s="239"/>
      <c r="C251" s="240"/>
      <c r="D251" s="234" t="s">
        <v>147</v>
      </c>
      <c r="E251" s="241" t="s">
        <v>1</v>
      </c>
      <c r="F251" s="242" t="s">
        <v>295</v>
      </c>
      <c r="G251" s="240"/>
      <c r="H251" s="243">
        <v>2.8900000000000001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147</v>
      </c>
      <c r="AU251" s="249" t="s">
        <v>143</v>
      </c>
      <c r="AV251" s="13" t="s">
        <v>143</v>
      </c>
      <c r="AW251" s="13" t="s">
        <v>30</v>
      </c>
      <c r="AX251" s="13" t="s">
        <v>73</v>
      </c>
      <c r="AY251" s="249" t="s">
        <v>135</v>
      </c>
    </row>
    <row r="252" s="13" customFormat="1">
      <c r="A252" s="13"/>
      <c r="B252" s="239"/>
      <c r="C252" s="240"/>
      <c r="D252" s="234" t="s">
        <v>147</v>
      </c>
      <c r="E252" s="241" t="s">
        <v>1</v>
      </c>
      <c r="F252" s="242" t="s">
        <v>288</v>
      </c>
      <c r="G252" s="240"/>
      <c r="H252" s="243">
        <v>14.6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147</v>
      </c>
      <c r="AU252" s="249" t="s">
        <v>143</v>
      </c>
      <c r="AV252" s="13" t="s">
        <v>143</v>
      </c>
      <c r="AW252" s="13" t="s">
        <v>30</v>
      </c>
      <c r="AX252" s="13" t="s">
        <v>73</v>
      </c>
      <c r="AY252" s="249" t="s">
        <v>135</v>
      </c>
    </row>
    <row r="253" s="13" customFormat="1">
      <c r="A253" s="13"/>
      <c r="B253" s="239"/>
      <c r="C253" s="240"/>
      <c r="D253" s="234" t="s">
        <v>147</v>
      </c>
      <c r="E253" s="241" t="s">
        <v>1</v>
      </c>
      <c r="F253" s="242" t="s">
        <v>289</v>
      </c>
      <c r="G253" s="240"/>
      <c r="H253" s="243">
        <v>21.059999999999999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147</v>
      </c>
      <c r="AU253" s="249" t="s">
        <v>143</v>
      </c>
      <c r="AV253" s="13" t="s">
        <v>143</v>
      </c>
      <c r="AW253" s="13" t="s">
        <v>30</v>
      </c>
      <c r="AX253" s="13" t="s">
        <v>73</v>
      </c>
      <c r="AY253" s="249" t="s">
        <v>135</v>
      </c>
    </row>
    <row r="254" s="13" customFormat="1">
      <c r="A254" s="13"/>
      <c r="B254" s="239"/>
      <c r="C254" s="240"/>
      <c r="D254" s="234" t="s">
        <v>147</v>
      </c>
      <c r="E254" s="241" t="s">
        <v>1</v>
      </c>
      <c r="F254" s="242" t="s">
        <v>290</v>
      </c>
      <c r="G254" s="240"/>
      <c r="H254" s="243">
        <v>14.869999999999999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147</v>
      </c>
      <c r="AU254" s="249" t="s">
        <v>143</v>
      </c>
      <c r="AV254" s="13" t="s">
        <v>143</v>
      </c>
      <c r="AW254" s="13" t="s">
        <v>30</v>
      </c>
      <c r="AX254" s="13" t="s">
        <v>73</v>
      </c>
      <c r="AY254" s="249" t="s">
        <v>135</v>
      </c>
    </row>
    <row r="255" s="13" customFormat="1">
      <c r="A255" s="13"/>
      <c r="B255" s="239"/>
      <c r="C255" s="240"/>
      <c r="D255" s="234" t="s">
        <v>147</v>
      </c>
      <c r="E255" s="241" t="s">
        <v>1</v>
      </c>
      <c r="F255" s="242" t="s">
        <v>296</v>
      </c>
      <c r="G255" s="240"/>
      <c r="H255" s="243">
        <v>1.8300000000000001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147</v>
      </c>
      <c r="AU255" s="249" t="s">
        <v>143</v>
      </c>
      <c r="AV255" s="13" t="s">
        <v>143</v>
      </c>
      <c r="AW255" s="13" t="s">
        <v>30</v>
      </c>
      <c r="AX255" s="13" t="s">
        <v>73</v>
      </c>
      <c r="AY255" s="249" t="s">
        <v>135</v>
      </c>
    </row>
    <row r="256" s="14" customFormat="1">
      <c r="A256" s="14"/>
      <c r="B256" s="250"/>
      <c r="C256" s="251"/>
      <c r="D256" s="234" t="s">
        <v>147</v>
      </c>
      <c r="E256" s="252" t="s">
        <v>1</v>
      </c>
      <c r="F256" s="253" t="s">
        <v>163</v>
      </c>
      <c r="G256" s="251"/>
      <c r="H256" s="254">
        <v>64.75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147</v>
      </c>
      <c r="AU256" s="260" t="s">
        <v>143</v>
      </c>
      <c r="AV256" s="14" t="s">
        <v>142</v>
      </c>
      <c r="AW256" s="14" t="s">
        <v>30</v>
      </c>
      <c r="AX256" s="14" t="s">
        <v>81</v>
      </c>
      <c r="AY256" s="260" t="s">
        <v>135</v>
      </c>
    </row>
    <row r="257" s="2" customFormat="1" ht="24.15" customHeight="1">
      <c r="A257" s="38"/>
      <c r="B257" s="39"/>
      <c r="C257" s="261" t="s">
        <v>306</v>
      </c>
      <c r="D257" s="261" t="s">
        <v>245</v>
      </c>
      <c r="E257" s="262" t="s">
        <v>307</v>
      </c>
      <c r="F257" s="263" t="s">
        <v>308</v>
      </c>
      <c r="G257" s="264" t="s">
        <v>141</v>
      </c>
      <c r="H257" s="265">
        <v>72.747</v>
      </c>
      <c r="I257" s="266"/>
      <c r="J257" s="267">
        <f>ROUND(I257*H257,2)</f>
        <v>0</v>
      </c>
      <c r="K257" s="268"/>
      <c r="L257" s="269"/>
      <c r="M257" s="270" t="s">
        <v>1</v>
      </c>
      <c r="N257" s="271" t="s">
        <v>41</v>
      </c>
      <c r="O257" s="92"/>
      <c r="P257" s="230">
        <f>O257*H257</f>
        <v>0</v>
      </c>
      <c r="Q257" s="230">
        <v>0.00013999999999999999</v>
      </c>
      <c r="R257" s="230">
        <f>Q257*H257</f>
        <v>0.010184579999999999</v>
      </c>
      <c r="S257" s="230">
        <v>0</v>
      </c>
      <c r="T257" s="23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2" t="s">
        <v>188</v>
      </c>
      <c r="AT257" s="232" t="s">
        <v>245</v>
      </c>
      <c r="AU257" s="232" t="s">
        <v>143</v>
      </c>
      <c r="AY257" s="17" t="s">
        <v>135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7" t="s">
        <v>144</v>
      </c>
      <c r="BK257" s="233">
        <f>ROUND(I257*H257,2)</f>
        <v>0</v>
      </c>
      <c r="BL257" s="17" t="s">
        <v>142</v>
      </c>
      <c r="BM257" s="232" t="s">
        <v>309</v>
      </c>
    </row>
    <row r="258" s="2" customFormat="1">
      <c r="A258" s="38"/>
      <c r="B258" s="39"/>
      <c r="C258" s="40"/>
      <c r="D258" s="234" t="s">
        <v>146</v>
      </c>
      <c r="E258" s="40"/>
      <c r="F258" s="235" t="s">
        <v>308</v>
      </c>
      <c r="G258" s="40"/>
      <c r="H258" s="40"/>
      <c r="I258" s="236"/>
      <c r="J258" s="40"/>
      <c r="K258" s="40"/>
      <c r="L258" s="44"/>
      <c r="M258" s="237"/>
      <c r="N258" s="238"/>
      <c r="O258" s="92"/>
      <c r="P258" s="92"/>
      <c r="Q258" s="92"/>
      <c r="R258" s="92"/>
      <c r="S258" s="92"/>
      <c r="T258" s="93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146</v>
      </c>
      <c r="AU258" s="17" t="s">
        <v>143</v>
      </c>
    </row>
    <row r="259" s="13" customFormat="1">
      <c r="A259" s="13"/>
      <c r="B259" s="239"/>
      <c r="C259" s="240"/>
      <c r="D259" s="234" t="s">
        <v>147</v>
      </c>
      <c r="E259" s="241" t="s">
        <v>1</v>
      </c>
      <c r="F259" s="242" t="s">
        <v>310</v>
      </c>
      <c r="G259" s="240"/>
      <c r="H259" s="243">
        <v>72.747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147</v>
      </c>
      <c r="AU259" s="249" t="s">
        <v>143</v>
      </c>
      <c r="AV259" s="13" t="s">
        <v>143</v>
      </c>
      <c r="AW259" s="13" t="s">
        <v>30</v>
      </c>
      <c r="AX259" s="13" t="s">
        <v>81</v>
      </c>
      <c r="AY259" s="249" t="s">
        <v>135</v>
      </c>
    </row>
    <row r="260" s="2" customFormat="1" ht="21.75" customHeight="1">
      <c r="A260" s="38"/>
      <c r="B260" s="39"/>
      <c r="C260" s="220" t="s">
        <v>311</v>
      </c>
      <c r="D260" s="220" t="s">
        <v>138</v>
      </c>
      <c r="E260" s="221" t="s">
        <v>312</v>
      </c>
      <c r="F260" s="222" t="s">
        <v>313</v>
      </c>
      <c r="G260" s="223" t="s">
        <v>141</v>
      </c>
      <c r="H260" s="224">
        <v>4.7199999999999998</v>
      </c>
      <c r="I260" s="225"/>
      <c r="J260" s="226">
        <f>ROUND(I260*H260,2)</f>
        <v>0</v>
      </c>
      <c r="K260" s="227"/>
      <c r="L260" s="44"/>
      <c r="M260" s="228" t="s">
        <v>1</v>
      </c>
      <c r="N260" s="229" t="s">
        <v>41</v>
      </c>
      <c r="O260" s="92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2" t="s">
        <v>220</v>
      </c>
      <c r="AT260" s="232" t="s">
        <v>138</v>
      </c>
      <c r="AU260" s="232" t="s">
        <v>143</v>
      </c>
      <c r="AY260" s="17" t="s">
        <v>135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7" t="s">
        <v>144</v>
      </c>
      <c r="BK260" s="233">
        <f>ROUND(I260*H260,2)</f>
        <v>0</v>
      </c>
      <c r="BL260" s="17" t="s">
        <v>220</v>
      </c>
      <c r="BM260" s="232" t="s">
        <v>314</v>
      </c>
    </row>
    <row r="261" s="2" customFormat="1">
      <c r="A261" s="38"/>
      <c r="B261" s="39"/>
      <c r="C261" s="40"/>
      <c r="D261" s="234" t="s">
        <v>146</v>
      </c>
      <c r="E261" s="40"/>
      <c r="F261" s="235" t="s">
        <v>313</v>
      </c>
      <c r="G261" s="40"/>
      <c r="H261" s="40"/>
      <c r="I261" s="236"/>
      <c r="J261" s="40"/>
      <c r="K261" s="40"/>
      <c r="L261" s="44"/>
      <c r="M261" s="237"/>
      <c r="N261" s="238"/>
      <c r="O261" s="92"/>
      <c r="P261" s="92"/>
      <c r="Q261" s="92"/>
      <c r="R261" s="92"/>
      <c r="S261" s="92"/>
      <c r="T261" s="93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146</v>
      </c>
      <c r="AU261" s="17" t="s">
        <v>143</v>
      </c>
    </row>
    <row r="262" s="13" customFormat="1">
      <c r="A262" s="13"/>
      <c r="B262" s="239"/>
      <c r="C262" s="240"/>
      <c r="D262" s="234" t="s">
        <v>147</v>
      </c>
      <c r="E262" s="241" t="s">
        <v>1</v>
      </c>
      <c r="F262" s="242" t="s">
        <v>295</v>
      </c>
      <c r="G262" s="240"/>
      <c r="H262" s="243">
        <v>2.8900000000000001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147</v>
      </c>
      <c r="AU262" s="249" t="s">
        <v>143</v>
      </c>
      <c r="AV262" s="13" t="s">
        <v>143</v>
      </c>
      <c r="AW262" s="13" t="s">
        <v>30</v>
      </c>
      <c r="AX262" s="13" t="s">
        <v>73</v>
      </c>
      <c r="AY262" s="249" t="s">
        <v>135</v>
      </c>
    </row>
    <row r="263" s="13" customFormat="1">
      <c r="A263" s="13"/>
      <c r="B263" s="239"/>
      <c r="C263" s="240"/>
      <c r="D263" s="234" t="s">
        <v>147</v>
      </c>
      <c r="E263" s="241" t="s">
        <v>1</v>
      </c>
      <c r="F263" s="242" t="s">
        <v>296</v>
      </c>
      <c r="G263" s="240"/>
      <c r="H263" s="243">
        <v>1.8300000000000001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147</v>
      </c>
      <c r="AU263" s="249" t="s">
        <v>143</v>
      </c>
      <c r="AV263" s="13" t="s">
        <v>143</v>
      </c>
      <c r="AW263" s="13" t="s">
        <v>30</v>
      </c>
      <c r="AX263" s="13" t="s">
        <v>73</v>
      </c>
      <c r="AY263" s="249" t="s">
        <v>135</v>
      </c>
    </row>
    <row r="264" s="14" customFormat="1">
      <c r="A264" s="14"/>
      <c r="B264" s="250"/>
      <c r="C264" s="251"/>
      <c r="D264" s="234" t="s">
        <v>147</v>
      </c>
      <c r="E264" s="252" t="s">
        <v>1</v>
      </c>
      <c r="F264" s="253" t="s">
        <v>163</v>
      </c>
      <c r="G264" s="251"/>
      <c r="H264" s="254">
        <v>4.7200000000000006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0" t="s">
        <v>147</v>
      </c>
      <c r="AU264" s="260" t="s">
        <v>143</v>
      </c>
      <c r="AV264" s="14" t="s">
        <v>142</v>
      </c>
      <c r="AW264" s="14" t="s">
        <v>30</v>
      </c>
      <c r="AX264" s="14" t="s">
        <v>81</v>
      </c>
      <c r="AY264" s="260" t="s">
        <v>135</v>
      </c>
    </row>
    <row r="265" s="2" customFormat="1" ht="21.75" customHeight="1">
      <c r="A265" s="38"/>
      <c r="B265" s="39"/>
      <c r="C265" s="220" t="s">
        <v>315</v>
      </c>
      <c r="D265" s="220" t="s">
        <v>138</v>
      </c>
      <c r="E265" s="221" t="s">
        <v>316</v>
      </c>
      <c r="F265" s="222" t="s">
        <v>317</v>
      </c>
      <c r="G265" s="223" t="s">
        <v>141</v>
      </c>
      <c r="H265" s="224">
        <v>64.75</v>
      </c>
      <c r="I265" s="225"/>
      <c r="J265" s="226">
        <f>ROUND(I265*H265,2)</f>
        <v>0</v>
      </c>
      <c r="K265" s="227"/>
      <c r="L265" s="44"/>
      <c r="M265" s="228" t="s">
        <v>1</v>
      </c>
      <c r="N265" s="229" t="s">
        <v>41</v>
      </c>
      <c r="O265" s="92"/>
      <c r="P265" s="230">
        <f>O265*H265</f>
        <v>0</v>
      </c>
      <c r="Q265" s="230">
        <v>0.00069999999999999999</v>
      </c>
      <c r="R265" s="230">
        <f>Q265*H265</f>
        <v>0.045324999999999997</v>
      </c>
      <c r="S265" s="230">
        <v>0</v>
      </c>
      <c r="T265" s="23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2" t="s">
        <v>220</v>
      </c>
      <c r="AT265" s="232" t="s">
        <v>138</v>
      </c>
      <c r="AU265" s="232" t="s">
        <v>143</v>
      </c>
      <c r="AY265" s="17" t="s">
        <v>135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7" t="s">
        <v>144</v>
      </c>
      <c r="BK265" s="233">
        <f>ROUND(I265*H265,2)</f>
        <v>0</v>
      </c>
      <c r="BL265" s="17" t="s">
        <v>220</v>
      </c>
      <c r="BM265" s="232" t="s">
        <v>318</v>
      </c>
    </row>
    <row r="266" s="2" customFormat="1">
      <c r="A266" s="38"/>
      <c r="B266" s="39"/>
      <c r="C266" s="40"/>
      <c r="D266" s="234" t="s">
        <v>146</v>
      </c>
      <c r="E266" s="40"/>
      <c r="F266" s="235" t="s">
        <v>317</v>
      </c>
      <c r="G266" s="40"/>
      <c r="H266" s="40"/>
      <c r="I266" s="236"/>
      <c r="J266" s="40"/>
      <c r="K266" s="40"/>
      <c r="L266" s="44"/>
      <c r="M266" s="237"/>
      <c r="N266" s="238"/>
      <c r="O266" s="92"/>
      <c r="P266" s="92"/>
      <c r="Q266" s="92"/>
      <c r="R266" s="92"/>
      <c r="S266" s="92"/>
      <c r="T266" s="93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146</v>
      </c>
      <c r="AU266" s="17" t="s">
        <v>143</v>
      </c>
    </row>
    <row r="267" s="13" customFormat="1">
      <c r="A267" s="13"/>
      <c r="B267" s="239"/>
      <c r="C267" s="240"/>
      <c r="D267" s="234" t="s">
        <v>147</v>
      </c>
      <c r="E267" s="241" t="s">
        <v>1</v>
      </c>
      <c r="F267" s="242" t="s">
        <v>301</v>
      </c>
      <c r="G267" s="240"/>
      <c r="H267" s="243">
        <v>64.75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147</v>
      </c>
      <c r="AU267" s="249" t="s">
        <v>143</v>
      </c>
      <c r="AV267" s="13" t="s">
        <v>143</v>
      </c>
      <c r="AW267" s="13" t="s">
        <v>30</v>
      </c>
      <c r="AX267" s="13" t="s">
        <v>81</v>
      </c>
      <c r="AY267" s="249" t="s">
        <v>135</v>
      </c>
    </row>
    <row r="268" s="2" customFormat="1" ht="24.15" customHeight="1">
      <c r="A268" s="38"/>
      <c r="B268" s="39"/>
      <c r="C268" s="220" t="s">
        <v>248</v>
      </c>
      <c r="D268" s="220" t="s">
        <v>138</v>
      </c>
      <c r="E268" s="221" t="s">
        <v>319</v>
      </c>
      <c r="F268" s="222" t="s">
        <v>320</v>
      </c>
      <c r="G268" s="223" t="s">
        <v>211</v>
      </c>
      <c r="H268" s="224">
        <v>1.097</v>
      </c>
      <c r="I268" s="225"/>
      <c r="J268" s="226">
        <f>ROUND(I268*H268,2)</f>
        <v>0</v>
      </c>
      <c r="K268" s="227"/>
      <c r="L268" s="44"/>
      <c r="M268" s="228" t="s">
        <v>1</v>
      </c>
      <c r="N268" s="229" t="s">
        <v>41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2" t="s">
        <v>220</v>
      </c>
      <c r="AT268" s="232" t="s">
        <v>138</v>
      </c>
      <c r="AU268" s="232" t="s">
        <v>143</v>
      </c>
      <c r="AY268" s="17" t="s">
        <v>135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7" t="s">
        <v>144</v>
      </c>
      <c r="BK268" s="233">
        <f>ROUND(I268*H268,2)</f>
        <v>0</v>
      </c>
      <c r="BL268" s="17" t="s">
        <v>220</v>
      </c>
      <c r="BM268" s="232" t="s">
        <v>321</v>
      </c>
    </row>
    <row r="269" s="2" customFormat="1">
      <c r="A269" s="38"/>
      <c r="B269" s="39"/>
      <c r="C269" s="40"/>
      <c r="D269" s="234" t="s">
        <v>146</v>
      </c>
      <c r="E269" s="40"/>
      <c r="F269" s="235" t="s">
        <v>320</v>
      </c>
      <c r="G269" s="40"/>
      <c r="H269" s="40"/>
      <c r="I269" s="236"/>
      <c r="J269" s="40"/>
      <c r="K269" s="40"/>
      <c r="L269" s="44"/>
      <c r="M269" s="237"/>
      <c r="N269" s="238"/>
      <c r="O269" s="92"/>
      <c r="P269" s="92"/>
      <c r="Q269" s="92"/>
      <c r="R269" s="92"/>
      <c r="S269" s="92"/>
      <c r="T269" s="93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146</v>
      </c>
      <c r="AU269" s="17" t="s">
        <v>143</v>
      </c>
    </row>
    <row r="270" s="12" customFormat="1" ht="22.8" customHeight="1">
      <c r="A270" s="12"/>
      <c r="B270" s="204"/>
      <c r="C270" s="205"/>
      <c r="D270" s="206" t="s">
        <v>72</v>
      </c>
      <c r="E270" s="218" t="s">
        <v>322</v>
      </c>
      <c r="F270" s="218" t="s">
        <v>323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SUM(P271:P311)</f>
        <v>0</v>
      </c>
      <c r="Q270" s="212"/>
      <c r="R270" s="213">
        <f>SUM(R271:R311)</f>
        <v>0.18145</v>
      </c>
      <c r="S270" s="212"/>
      <c r="T270" s="214">
        <f>SUM(T271:T311)</f>
        <v>0.29399999999999998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143</v>
      </c>
      <c r="AT270" s="216" t="s">
        <v>72</v>
      </c>
      <c r="AU270" s="216" t="s">
        <v>81</v>
      </c>
      <c r="AY270" s="215" t="s">
        <v>135</v>
      </c>
      <c r="BK270" s="217">
        <f>SUM(BK271:BK311)</f>
        <v>0</v>
      </c>
    </row>
    <row r="271" s="2" customFormat="1" ht="24.15" customHeight="1">
      <c r="A271" s="38"/>
      <c r="B271" s="39"/>
      <c r="C271" s="220" t="s">
        <v>324</v>
      </c>
      <c r="D271" s="220" t="s">
        <v>138</v>
      </c>
      <c r="E271" s="221" t="s">
        <v>325</v>
      </c>
      <c r="F271" s="222" t="s">
        <v>326</v>
      </c>
      <c r="G271" s="223" t="s">
        <v>242</v>
      </c>
      <c r="H271" s="224">
        <v>5</v>
      </c>
      <c r="I271" s="225"/>
      <c r="J271" s="226">
        <f>ROUND(I271*H271,2)</f>
        <v>0</v>
      </c>
      <c r="K271" s="227"/>
      <c r="L271" s="44"/>
      <c r="M271" s="228" t="s">
        <v>1</v>
      </c>
      <c r="N271" s="229" t="s">
        <v>41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2" t="s">
        <v>220</v>
      </c>
      <c r="AT271" s="232" t="s">
        <v>138</v>
      </c>
      <c r="AU271" s="232" t="s">
        <v>143</v>
      </c>
      <c r="AY271" s="17" t="s">
        <v>135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7" t="s">
        <v>144</v>
      </c>
      <c r="BK271" s="233">
        <f>ROUND(I271*H271,2)</f>
        <v>0</v>
      </c>
      <c r="BL271" s="17" t="s">
        <v>220</v>
      </c>
      <c r="BM271" s="232" t="s">
        <v>327</v>
      </c>
    </row>
    <row r="272" s="2" customFormat="1">
      <c r="A272" s="38"/>
      <c r="B272" s="39"/>
      <c r="C272" s="40"/>
      <c r="D272" s="234" t="s">
        <v>146</v>
      </c>
      <c r="E272" s="40"/>
      <c r="F272" s="235" t="s">
        <v>326</v>
      </c>
      <c r="G272" s="40"/>
      <c r="H272" s="40"/>
      <c r="I272" s="236"/>
      <c r="J272" s="40"/>
      <c r="K272" s="40"/>
      <c r="L272" s="44"/>
      <c r="M272" s="237"/>
      <c r="N272" s="238"/>
      <c r="O272" s="92"/>
      <c r="P272" s="92"/>
      <c r="Q272" s="92"/>
      <c r="R272" s="92"/>
      <c r="S272" s="92"/>
      <c r="T272" s="9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146</v>
      </c>
      <c r="AU272" s="17" t="s">
        <v>143</v>
      </c>
    </row>
    <row r="273" s="13" customFormat="1">
      <c r="A273" s="13"/>
      <c r="B273" s="239"/>
      <c r="C273" s="240"/>
      <c r="D273" s="234" t="s">
        <v>147</v>
      </c>
      <c r="E273" s="241" t="s">
        <v>1</v>
      </c>
      <c r="F273" s="242" t="s">
        <v>192</v>
      </c>
      <c r="G273" s="240"/>
      <c r="H273" s="243">
        <v>2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147</v>
      </c>
      <c r="AU273" s="249" t="s">
        <v>143</v>
      </c>
      <c r="AV273" s="13" t="s">
        <v>143</v>
      </c>
      <c r="AW273" s="13" t="s">
        <v>30</v>
      </c>
      <c r="AX273" s="13" t="s">
        <v>73</v>
      </c>
      <c r="AY273" s="249" t="s">
        <v>135</v>
      </c>
    </row>
    <row r="274" s="13" customFormat="1">
      <c r="A274" s="13"/>
      <c r="B274" s="239"/>
      <c r="C274" s="240"/>
      <c r="D274" s="234" t="s">
        <v>147</v>
      </c>
      <c r="E274" s="241" t="s">
        <v>1</v>
      </c>
      <c r="F274" s="242" t="s">
        <v>193</v>
      </c>
      <c r="G274" s="240"/>
      <c r="H274" s="243">
        <v>3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147</v>
      </c>
      <c r="AU274" s="249" t="s">
        <v>143</v>
      </c>
      <c r="AV274" s="13" t="s">
        <v>143</v>
      </c>
      <c r="AW274" s="13" t="s">
        <v>30</v>
      </c>
      <c r="AX274" s="13" t="s">
        <v>73</v>
      </c>
      <c r="AY274" s="249" t="s">
        <v>135</v>
      </c>
    </row>
    <row r="275" s="14" customFormat="1">
      <c r="A275" s="14"/>
      <c r="B275" s="250"/>
      <c r="C275" s="251"/>
      <c r="D275" s="234" t="s">
        <v>147</v>
      </c>
      <c r="E275" s="252" t="s">
        <v>1</v>
      </c>
      <c r="F275" s="253" t="s">
        <v>163</v>
      </c>
      <c r="G275" s="251"/>
      <c r="H275" s="254">
        <v>5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0" t="s">
        <v>147</v>
      </c>
      <c r="AU275" s="260" t="s">
        <v>143</v>
      </c>
      <c r="AV275" s="14" t="s">
        <v>142</v>
      </c>
      <c r="AW275" s="14" t="s">
        <v>30</v>
      </c>
      <c r="AX275" s="14" t="s">
        <v>81</v>
      </c>
      <c r="AY275" s="260" t="s">
        <v>135</v>
      </c>
    </row>
    <row r="276" s="2" customFormat="1" ht="24.15" customHeight="1">
      <c r="A276" s="38"/>
      <c r="B276" s="39"/>
      <c r="C276" s="261" t="s">
        <v>328</v>
      </c>
      <c r="D276" s="261" t="s">
        <v>245</v>
      </c>
      <c r="E276" s="262" t="s">
        <v>329</v>
      </c>
      <c r="F276" s="263" t="s">
        <v>330</v>
      </c>
      <c r="G276" s="264" t="s">
        <v>242</v>
      </c>
      <c r="H276" s="265">
        <v>2</v>
      </c>
      <c r="I276" s="266"/>
      <c r="J276" s="267">
        <f>ROUND(I276*H276,2)</f>
        <v>0</v>
      </c>
      <c r="K276" s="268"/>
      <c r="L276" s="269"/>
      <c r="M276" s="270" t="s">
        <v>1</v>
      </c>
      <c r="N276" s="271" t="s">
        <v>41</v>
      </c>
      <c r="O276" s="92"/>
      <c r="P276" s="230">
        <f>O276*H276</f>
        <v>0</v>
      </c>
      <c r="Q276" s="230">
        <v>0.016</v>
      </c>
      <c r="R276" s="230">
        <f>Q276*H276</f>
        <v>0.032000000000000001</v>
      </c>
      <c r="S276" s="230">
        <v>0</v>
      </c>
      <c r="T276" s="231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2" t="s">
        <v>248</v>
      </c>
      <c r="AT276" s="232" t="s">
        <v>245</v>
      </c>
      <c r="AU276" s="232" t="s">
        <v>143</v>
      </c>
      <c r="AY276" s="17" t="s">
        <v>135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7" t="s">
        <v>144</v>
      </c>
      <c r="BK276" s="233">
        <f>ROUND(I276*H276,2)</f>
        <v>0</v>
      </c>
      <c r="BL276" s="17" t="s">
        <v>220</v>
      </c>
      <c r="BM276" s="232" t="s">
        <v>331</v>
      </c>
    </row>
    <row r="277" s="2" customFormat="1">
      <c r="A277" s="38"/>
      <c r="B277" s="39"/>
      <c r="C277" s="40"/>
      <c r="D277" s="234" t="s">
        <v>146</v>
      </c>
      <c r="E277" s="40"/>
      <c r="F277" s="235" t="s">
        <v>330</v>
      </c>
      <c r="G277" s="40"/>
      <c r="H277" s="40"/>
      <c r="I277" s="236"/>
      <c r="J277" s="40"/>
      <c r="K277" s="40"/>
      <c r="L277" s="44"/>
      <c r="M277" s="237"/>
      <c r="N277" s="238"/>
      <c r="O277" s="92"/>
      <c r="P277" s="92"/>
      <c r="Q277" s="92"/>
      <c r="R277" s="92"/>
      <c r="S277" s="92"/>
      <c r="T277" s="93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146</v>
      </c>
      <c r="AU277" s="17" t="s">
        <v>143</v>
      </c>
    </row>
    <row r="278" s="2" customFormat="1" ht="24.15" customHeight="1">
      <c r="A278" s="38"/>
      <c r="B278" s="39"/>
      <c r="C278" s="261" t="s">
        <v>332</v>
      </c>
      <c r="D278" s="261" t="s">
        <v>245</v>
      </c>
      <c r="E278" s="262" t="s">
        <v>333</v>
      </c>
      <c r="F278" s="263" t="s">
        <v>334</v>
      </c>
      <c r="G278" s="264" t="s">
        <v>242</v>
      </c>
      <c r="H278" s="265">
        <v>3</v>
      </c>
      <c r="I278" s="266"/>
      <c r="J278" s="267">
        <f>ROUND(I278*H278,2)</f>
        <v>0</v>
      </c>
      <c r="K278" s="268"/>
      <c r="L278" s="269"/>
      <c r="M278" s="270" t="s">
        <v>1</v>
      </c>
      <c r="N278" s="271" t="s">
        <v>41</v>
      </c>
      <c r="O278" s="92"/>
      <c r="P278" s="230">
        <f>O278*H278</f>
        <v>0</v>
      </c>
      <c r="Q278" s="230">
        <v>0.0195</v>
      </c>
      <c r="R278" s="230">
        <f>Q278*H278</f>
        <v>0.058499999999999996</v>
      </c>
      <c r="S278" s="230">
        <v>0</v>
      </c>
      <c r="T278" s="231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2" t="s">
        <v>248</v>
      </c>
      <c r="AT278" s="232" t="s">
        <v>245</v>
      </c>
      <c r="AU278" s="232" t="s">
        <v>143</v>
      </c>
      <c r="AY278" s="17" t="s">
        <v>135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7" t="s">
        <v>144</v>
      </c>
      <c r="BK278" s="233">
        <f>ROUND(I278*H278,2)</f>
        <v>0</v>
      </c>
      <c r="BL278" s="17" t="s">
        <v>220</v>
      </c>
      <c r="BM278" s="232" t="s">
        <v>335</v>
      </c>
    </row>
    <row r="279" s="2" customFormat="1">
      <c r="A279" s="38"/>
      <c r="B279" s="39"/>
      <c r="C279" s="40"/>
      <c r="D279" s="234" t="s">
        <v>146</v>
      </c>
      <c r="E279" s="40"/>
      <c r="F279" s="235" t="s">
        <v>334</v>
      </c>
      <c r="G279" s="40"/>
      <c r="H279" s="40"/>
      <c r="I279" s="236"/>
      <c r="J279" s="40"/>
      <c r="K279" s="40"/>
      <c r="L279" s="44"/>
      <c r="M279" s="237"/>
      <c r="N279" s="238"/>
      <c r="O279" s="92"/>
      <c r="P279" s="92"/>
      <c r="Q279" s="92"/>
      <c r="R279" s="92"/>
      <c r="S279" s="92"/>
      <c r="T279" s="9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146</v>
      </c>
      <c r="AU279" s="17" t="s">
        <v>143</v>
      </c>
    </row>
    <row r="280" s="2" customFormat="1" ht="16.5" customHeight="1">
      <c r="A280" s="38"/>
      <c r="B280" s="39"/>
      <c r="C280" s="220" t="s">
        <v>336</v>
      </c>
      <c r="D280" s="220" t="s">
        <v>138</v>
      </c>
      <c r="E280" s="221" t="s">
        <v>337</v>
      </c>
      <c r="F280" s="222" t="s">
        <v>338</v>
      </c>
      <c r="G280" s="223" t="s">
        <v>242</v>
      </c>
      <c r="H280" s="224">
        <v>5</v>
      </c>
      <c r="I280" s="225"/>
      <c r="J280" s="226">
        <f>ROUND(I280*H280,2)</f>
        <v>0</v>
      </c>
      <c r="K280" s="227"/>
      <c r="L280" s="44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2" t="s">
        <v>220</v>
      </c>
      <c r="AT280" s="232" t="s">
        <v>138</v>
      </c>
      <c r="AU280" s="232" t="s">
        <v>143</v>
      </c>
      <c r="AY280" s="17" t="s">
        <v>135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7" t="s">
        <v>144</v>
      </c>
      <c r="BK280" s="233">
        <f>ROUND(I280*H280,2)</f>
        <v>0</v>
      </c>
      <c r="BL280" s="17" t="s">
        <v>220</v>
      </c>
      <c r="BM280" s="232" t="s">
        <v>339</v>
      </c>
    </row>
    <row r="281" s="2" customFormat="1">
      <c r="A281" s="38"/>
      <c r="B281" s="39"/>
      <c r="C281" s="40"/>
      <c r="D281" s="234" t="s">
        <v>146</v>
      </c>
      <c r="E281" s="40"/>
      <c r="F281" s="235" t="s">
        <v>338</v>
      </c>
      <c r="G281" s="40"/>
      <c r="H281" s="40"/>
      <c r="I281" s="236"/>
      <c r="J281" s="40"/>
      <c r="K281" s="40"/>
      <c r="L281" s="44"/>
      <c r="M281" s="237"/>
      <c r="N281" s="238"/>
      <c r="O281" s="92"/>
      <c r="P281" s="92"/>
      <c r="Q281" s="92"/>
      <c r="R281" s="92"/>
      <c r="S281" s="92"/>
      <c r="T281" s="93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146</v>
      </c>
      <c r="AU281" s="17" t="s">
        <v>143</v>
      </c>
    </row>
    <row r="282" s="2" customFormat="1" ht="21.75" customHeight="1">
      <c r="A282" s="38"/>
      <c r="B282" s="39"/>
      <c r="C282" s="261" t="s">
        <v>340</v>
      </c>
      <c r="D282" s="261" t="s">
        <v>245</v>
      </c>
      <c r="E282" s="262" t="s">
        <v>341</v>
      </c>
      <c r="F282" s="263" t="s">
        <v>342</v>
      </c>
      <c r="G282" s="264" t="s">
        <v>242</v>
      </c>
      <c r="H282" s="265">
        <v>2</v>
      </c>
      <c r="I282" s="266"/>
      <c r="J282" s="267">
        <f>ROUND(I282*H282,2)</f>
        <v>0</v>
      </c>
      <c r="K282" s="268"/>
      <c r="L282" s="269"/>
      <c r="M282" s="270" t="s">
        <v>1</v>
      </c>
      <c r="N282" s="271" t="s">
        <v>41</v>
      </c>
      <c r="O282" s="92"/>
      <c r="P282" s="230">
        <f>O282*H282</f>
        <v>0</v>
      </c>
      <c r="Q282" s="230">
        <v>0.00014999999999999999</v>
      </c>
      <c r="R282" s="230">
        <f>Q282*H282</f>
        <v>0.00029999999999999997</v>
      </c>
      <c r="S282" s="230">
        <v>0</v>
      </c>
      <c r="T282" s="231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2" t="s">
        <v>248</v>
      </c>
      <c r="AT282" s="232" t="s">
        <v>245</v>
      </c>
      <c r="AU282" s="232" t="s">
        <v>143</v>
      </c>
      <c r="AY282" s="17" t="s">
        <v>135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7" t="s">
        <v>144</v>
      </c>
      <c r="BK282" s="233">
        <f>ROUND(I282*H282,2)</f>
        <v>0</v>
      </c>
      <c r="BL282" s="17" t="s">
        <v>220</v>
      </c>
      <c r="BM282" s="232" t="s">
        <v>343</v>
      </c>
    </row>
    <row r="283" s="2" customFormat="1">
      <c r="A283" s="38"/>
      <c r="B283" s="39"/>
      <c r="C283" s="40"/>
      <c r="D283" s="234" t="s">
        <v>146</v>
      </c>
      <c r="E283" s="40"/>
      <c r="F283" s="235" t="s">
        <v>342</v>
      </c>
      <c r="G283" s="40"/>
      <c r="H283" s="40"/>
      <c r="I283" s="236"/>
      <c r="J283" s="40"/>
      <c r="K283" s="40"/>
      <c r="L283" s="44"/>
      <c r="M283" s="237"/>
      <c r="N283" s="238"/>
      <c r="O283" s="92"/>
      <c r="P283" s="92"/>
      <c r="Q283" s="92"/>
      <c r="R283" s="92"/>
      <c r="S283" s="92"/>
      <c r="T283" s="93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146</v>
      </c>
      <c r="AU283" s="17" t="s">
        <v>143</v>
      </c>
    </row>
    <row r="284" s="2" customFormat="1" ht="21.75" customHeight="1">
      <c r="A284" s="38"/>
      <c r="B284" s="39"/>
      <c r="C284" s="261" t="s">
        <v>344</v>
      </c>
      <c r="D284" s="261" t="s">
        <v>245</v>
      </c>
      <c r="E284" s="262" t="s">
        <v>345</v>
      </c>
      <c r="F284" s="263" t="s">
        <v>346</v>
      </c>
      <c r="G284" s="264" t="s">
        <v>242</v>
      </c>
      <c r="H284" s="265">
        <v>3</v>
      </c>
      <c r="I284" s="266"/>
      <c r="J284" s="267">
        <f>ROUND(I284*H284,2)</f>
        <v>0</v>
      </c>
      <c r="K284" s="268"/>
      <c r="L284" s="269"/>
      <c r="M284" s="270" t="s">
        <v>1</v>
      </c>
      <c r="N284" s="271" t="s">
        <v>41</v>
      </c>
      <c r="O284" s="92"/>
      <c r="P284" s="230">
        <f>O284*H284</f>
        <v>0</v>
      </c>
      <c r="Q284" s="230">
        <v>0.00014999999999999999</v>
      </c>
      <c r="R284" s="230">
        <f>Q284*H284</f>
        <v>0.00044999999999999999</v>
      </c>
      <c r="S284" s="230">
        <v>0</v>
      </c>
      <c r="T284" s="231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2" t="s">
        <v>248</v>
      </c>
      <c r="AT284" s="232" t="s">
        <v>245</v>
      </c>
      <c r="AU284" s="232" t="s">
        <v>143</v>
      </c>
      <c r="AY284" s="17" t="s">
        <v>135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7" t="s">
        <v>144</v>
      </c>
      <c r="BK284" s="233">
        <f>ROUND(I284*H284,2)</f>
        <v>0</v>
      </c>
      <c r="BL284" s="17" t="s">
        <v>220</v>
      </c>
      <c r="BM284" s="232" t="s">
        <v>347</v>
      </c>
    </row>
    <row r="285" s="2" customFormat="1">
      <c r="A285" s="38"/>
      <c r="B285" s="39"/>
      <c r="C285" s="40"/>
      <c r="D285" s="234" t="s">
        <v>146</v>
      </c>
      <c r="E285" s="40"/>
      <c r="F285" s="235" t="s">
        <v>346</v>
      </c>
      <c r="G285" s="40"/>
      <c r="H285" s="40"/>
      <c r="I285" s="236"/>
      <c r="J285" s="40"/>
      <c r="K285" s="40"/>
      <c r="L285" s="44"/>
      <c r="M285" s="237"/>
      <c r="N285" s="238"/>
      <c r="O285" s="92"/>
      <c r="P285" s="92"/>
      <c r="Q285" s="92"/>
      <c r="R285" s="92"/>
      <c r="S285" s="92"/>
      <c r="T285" s="93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146</v>
      </c>
      <c r="AU285" s="17" t="s">
        <v>143</v>
      </c>
    </row>
    <row r="286" s="2" customFormat="1" ht="21.75" customHeight="1">
      <c r="A286" s="38"/>
      <c r="B286" s="39"/>
      <c r="C286" s="220" t="s">
        <v>348</v>
      </c>
      <c r="D286" s="220" t="s">
        <v>138</v>
      </c>
      <c r="E286" s="221" t="s">
        <v>349</v>
      </c>
      <c r="F286" s="222" t="s">
        <v>350</v>
      </c>
      <c r="G286" s="223" t="s">
        <v>242</v>
      </c>
      <c r="H286" s="224">
        <v>5</v>
      </c>
      <c r="I286" s="225"/>
      <c r="J286" s="226">
        <f>ROUND(I286*H286,2)</f>
        <v>0</v>
      </c>
      <c r="K286" s="227"/>
      <c r="L286" s="44"/>
      <c r="M286" s="228" t="s">
        <v>1</v>
      </c>
      <c r="N286" s="229" t="s">
        <v>41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2" t="s">
        <v>220</v>
      </c>
      <c r="AT286" s="232" t="s">
        <v>138</v>
      </c>
      <c r="AU286" s="232" t="s">
        <v>143</v>
      </c>
      <c r="AY286" s="17" t="s">
        <v>135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7" t="s">
        <v>144</v>
      </c>
      <c r="BK286" s="233">
        <f>ROUND(I286*H286,2)</f>
        <v>0</v>
      </c>
      <c r="BL286" s="17" t="s">
        <v>220</v>
      </c>
      <c r="BM286" s="232" t="s">
        <v>351</v>
      </c>
    </row>
    <row r="287" s="2" customFormat="1">
      <c r="A287" s="38"/>
      <c r="B287" s="39"/>
      <c r="C287" s="40"/>
      <c r="D287" s="234" t="s">
        <v>146</v>
      </c>
      <c r="E287" s="40"/>
      <c r="F287" s="235" t="s">
        <v>350</v>
      </c>
      <c r="G287" s="40"/>
      <c r="H287" s="40"/>
      <c r="I287" s="236"/>
      <c r="J287" s="40"/>
      <c r="K287" s="40"/>
      <c r="L287" s="44"/>
      <c r="M287" s="237"/>
      <c r="N287" s="238"/>
      <c r="O287" s="92"/>
      <c r="P287" s="92"/>
      <c r="Q287" s="92"/>
      <c r="R287" s="92"/>
      <c r="S287" s="92"/>
      <c r="T287" s="9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146</v>
      </c>
      <c r="AU287" s="17" t="s">
        <v>143</v>
      </c>
    </row>
    <row r="288" s="2" customFormat="1" ht="24.15" customHeight="1">
      <c r="A288" s="38"/>
      <c r="B288" s="39"/>
      <c r="C288" s="261" t="s">
        <v>352</v>
      </c>
      <c r="D288" s="261" t="s">
        <v>245</v>
      </c>
      <c r="E288" s="262" t="s">
        <v>353</v>
      </c>
      <c r="F288" s="263" t="s">
        <v>354</v>
      </c>
      <c r="G288" s="264" t="s">
        <v>242</v>
      </c>
      <c r="H288" s="265">
        <v>5</v>
      </c>
      <c r="I288" s="266"/>
      <c r="J288" s="267">
        <f>ROUND(I288*H288,2)</f>
        <v>0</v>
      </c>
      <c r="K288" s="268"/>
      <c r="L288" s="269"/>
      <c r="M288" s="270" t="s">
        <v>1</v>
      </c>
      <c r="N288" s="271" t="s">
        <v>41</v>
      </c>
      <c r="O288" s="92"/>
      <c r="P288" s="230">
        <f>O288*H288</f>
        <v>0</v>
      </c>
      <c r="Q288" s="230">
        <v>0.0011999999999999999</v>
      </c>
      <c r="R288" s="230">
        <f>Q288*H288</f>
        <v>0.0059999999999999993</v>
      </c>
      <c r="S288" s="230">
        <v>0</v>
      </c>
      <c r="T288" s="231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2" t="s">
        <v>248</v>
      </c>
      <c r="AT288" s="232" t="s">
        <v>245</v>
      </c>
      <c r="AU288" s="232" t="s">
        <v>143</v>
      </c>
      <c r="AY288" s="17" t="s">
        <v>135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7" t="s">
        <v>144</v>
      </c>
      <c r="BK288" s="233">
        <f>ROUND(I288*H288,2)</f>
        <v>0</v>
      </c>
      <c r="BL288" s="17" t="s">
        <v>220</v>
      </c>
      <c r="BM288" s="232" t="s">
        <v>355</v>
      </c>
    </row>
    <row r="289" s="2" customFormat="1">
      <c r="A289" s="38"/>
      <c r="B289" s="39"/>
      <c r="C289" s="40"/>
      <c r="D289" s="234" t="s">
        <v>146</v>
      </c>
      <c r="E289" s="40"/>
      <c r="F289" s="235" t="s">
        <v>354</v>
      </c>
      <c r="G289" s="40"/>
      <c r="H289" s="40"/>
      <c r="I289" s="236"/>
      <c r="J289" s="40"/>
      <c r="K289" s="40"/>
      <c r="L289" s="44"/>
      <c r="M289" s="237"/>
      <c r="N289" s="238"/>
      <c r="O289" s="92"/>
      <c r="P289" s="92"/>
      <c r="Q289" s="92"/>
      <c r="R289" s="92"/>
      <c r="S289" s="92"/>
      <c r="T289" s="93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146</v>
      </c>
      <c r="AU289" s="17" t="s">
        <v>143</v>
      </c>
    </row>
    <row r="290" s="2" customFormat="1" ht="24.15" customHeight="1">
      <c r="A290" s="38"/>
      <c r="B290" s="39"/>
      <c r="C290" s="220" t="s">
        <v>356</v>
      </c>
      <c r="D290" s="220" t="s">
        <v>138</v>
      </c>
      <c r="E290" s="221" t="s">
        <v>357</v>
      </c>
      <c r="F290" s="222" t="s">
        <v>358</v>
      </c>
      <c r="G290" s="223" t="s">
        <v>242</v>
      </c>
      <c r="H290" s="224">
        <v>5</v>
      </c>
      <c r="I290" s="225"/>
      <c r="J290" s="226">
        <f>ROUND(I290*H290,2)</f>
        <v>0</v>
      </c>
      <c r="K290" s="227"/>
      <c r="L290" s="44"/>
      <c r="M290" s="228" t="s">
        <v>1</v>
      </c>
      <c r="N290" s="229" t="s">
        <v>41</v>
      </c>
      <c r="O290" s="92"/>
      <c r="P290" s="230">
        <f>O290*H290</f>
        <v>0</v>
      </c>
      <c r="Q290" s="230">
        <v>0.00046999999999999999</v>
      </c>
      <c r="R290" s="230">
        <f>Q290*H290</f>
        <v>0.0023500000000000001</v>
      </c>
      <c r="S290" s="230">
        <v>0</v>
      </c>
      <c r="T290" s="231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2" t="s">
        <v>220</v>
      </c>
      <c r="AT290" s="232" t="s">
        <v>138</v>
      </c>
      <c r="AU290" s="232" t="s">
        <v>143</v>
      </c>
      <c r="AY290" s="17" t="s">
        <v>135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7" t="s">
        <v>144</v>
      </c>
      <c r="BK290" s="233">
        <f>ROUND(I290*H290,2)</f>
        <v>0</v>
      </c>
      <c r="BL290" s="17" t="s">
        <v>220</v>
      </c>
      <c r="BM290" s="232" t="s">
        <v>359</v>
      </c>
    </row>
    <row r="291" s="2" customFormat="1">
      <c r="A291" s="38"/>
      <c r="B291" s="39"/>
      <c r="C291" s="40"/>
      <c r="D291" s="234" t="s">
        <v>146</v>
      </c>
      <c r="E291" s="40"/>
      <c r="F291" s="235" t="s">
        <v>358</v>
      </c>
      <c r="G291" s="40"/>
      <c r="H291" s="40"/>
      <c r="I291" s="236"/>
      <c r="J291" s="40"/>
      <c r="K291" s="40"/>
      <c r="L291" s="44"/>
      <c r="M291" s="237"/>
      <c r="N291" s="238"/>
      <c r="O291" s="92"/>
      <c r="P291" s="92"/>
      <c r="Q291" s="92"/>
      <c r="R291" s="92"/>
      <c r="S291" s="92"/>
      <c r="T291" s="93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146</v>
      </c>
      <c r="AU291" s="17" t="s">
        <v>143</v>
      </c>
    </row>
    <row r="292" s="2" customFormat="1" ht="37.8" customHeight="1">
      <c r="A292" s="38"/>
      <c r="B292" s="39"/>
      <c r="C292" s="261" t="s">
        <v>360</v>
      </c>
      <c r="D292" s="261" t="s">
        <v>245</v>
      </c>
      <c r="E292" s="262" t="s">
        <v>361</v>
      </c>
      <c r="F292" s="263" t="s">
        <v>362</v>
      </c>
      <c r="G292" s="264" t="s">
        <v>242</v>
      </c>
      <c r="H292" s="265">
        <v>5</v>
      </c>
      <c r="I292" s="266"/>
      <c r="J292" s="267">
        <f>ROUND(I292*H292,2)</f>
        <v>0</v>
      </c>
      <c r="K292" s="268"/>
      <c r="L292" s="269"/>
      <c r="M292" s="270" t="s">
        <v>1</v>
      </c>
      <c r="N292" s="271" t="s">
        <v>41</v>
      </c>
      <c r="O292" s="92"/>
      <c r="P292" s="230">
        <f>O292*H292</f>
        <v>0</v>
      </c>
      <c r="Q292" s="230">
        <v>0.016</v>
      </c>
      <c r="R292" s="230">
        <f>Q292*H292</f>
        <v>0.080000000000000002</v>
      </c>
      <c r="S292" s="230">
        <v>0</v>
      </c>
      <c r="T292" s="231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2" t="s">
        <v>248</v>
      </c>
      <c r="AT292" s="232" t="s">
        <v>245</v>
      </c>
      <c r="AU292" s="232" t="s">
        <v>143</v>
      </c>
      <c r="AY292" s="17" t="s">
        <v>135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7" t="s">
        <v>144</v>
      </c>
      <c r="BK292" s="233">
        <f>ROUND(I292*H292,2)</f>
        <v>0</v>
      </c>
      <c r="BL292" s="17" t="s">
        <v>220</v>
      </c>
      <c r="BM292" s="232" t="s">
        <v>363</v>
      </c>
    </row>
    <row r="293" s="2" customFormat="1">
      <c r="A293" s="38"/>
      <c r="B293" s="39"/>
      <c r="C293" s="40"/>
      <c r="D293" s="234" t="s">
        <v>146</v>
      </c>
      <c r="E293" s="40"/>
      <c r="F293" s="235" t="s">
        <v>362</v>
      </c>
      <c r="G293" s="40"/>
      <c r="H293" s="40"/>
      <c r="I293" s="236"/>
      <c r="J293" s="40"/>
      <c r="K293" s="40"/>
      <c r="L293" s="44"/>
      <c r="M293" s="237"/>
      <c r="N293" s="238"/>
      <c r="O293" s="92"/>
      <c r="P293" s="92"/>
      <c r="Q293" s="92"/>
      <c r="R293" s="92"/>
      <c r="S293" s="92"/>
      <c r="T293" s="93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146</v>
      </c>
      <c r="AU293" s="17" t="s">
        <v>143</v>
      </c>
    </row>
    <row r="294" s="2" customFormat="1" ht="24.15" customHeight="1">
      <c r="A294" s="38"/>
      <c r="B294" s="39"/>
      <c r="C294" s="220" t="s">
        <v>364</v>
      </c>
      <c r="D294" s="220" t="s">
        <v>138</v>
      </c>
      <c r="E294" s="221" t="s">
        <v>365</v>
      </c>
      <c r="F294" s="222" t="s">
        <v>366</v>
      </c>
      <c r="G294" s="223" t="s">
        <v>242</v>
      </c>
      <c r="H294" s="224">
        <v>5</v>
      </c>
      <c r="I294" s="225"/>
      <c r="J294" s="226">
        <f>ROUND(I294*H294,2)</f>
        <v>0</v>
      </c>
      <c r="K294" s="227"/>
      <c r="L294" s="44"/>
      <c r="M294" s="228" t="s">
        <v>1</v>
      </c>
      <c r="N294" s="229" t="s">
        <v>41</v>
      </c>
      <c r="O294" s="92"/>
      <c r="P294" s="230">
        <f>O294*H294</f>
        <v>0</v>
      </c>
      <c r="Q294" s="230">
        <v>0</v>
      </c>
      <c r="R294" s="230">
        <f>Q294*H294</f>
        <v>0</v>
      </c>
      <c r="S294" s="230">
        <v>0.024</v>
      </c>
      <c r="T294" s="231">
        <f>S294*H294</f>
        <v>0.12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2" t="s">
        <v>220</v>
      </c>
      <c r="AT294" s="232" t="s">
        <v>138</v>
      </c>
      <c r="AU294" s="232" t="s">
        <v>143</v>
      </c>
      <c r="AY294" s="17" t="s">
        <v>135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7" t="s">
        <v>144</v>
      </c>
      <c r="BK294" s="233">
        <f>ROUND(I294*H294,2)</f>
        <v>0</v>
      </c>
      <c r="BL294" s="17" t="s">
        <v>220</v>
      </c>
      <c r="BM294" s="232" t="s">
        <v>367</v>
      </c>
    </row>
    <row r="295" s="2" customFormat="1">
      <c r="A295" s="38"/>
      <c r="B295" s="39"/>
      <c r="C295" s="40"/>
      <c r="D295" s="234" t="s">
        <v>146</v>
      </c>
      <c r="E295" s="40"/>
      <c r="F295" s="235" t="s">
        <v>366</v>
      </c>
      <c r="G295" s="40"/>
      <c r="H295" s="40"/>
      <c r="I295" s="236"/>
      <c r="J295" s="40"/>
      <c r="K295" s="40"/>
      <c r="L295" s="44"/>
      <c r="M295" s="237"/>
      <c r="N295" s="238"/>
      <c r="O295" s="92"/>
      <c r="P295" s="92"/>
      <c r="Q295" s="92"/>
      <c r="R295" s="92"/>
      <c r="S295" s="92"/>
      <c r="T295" s="93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146</v>
      </c>
      <c r="AU295" s="17" t="s">
        <v>143</v>
      </c>
    </row>
    <row r="296" s="2" customFormat="1" ht="24.15" customHeight="1">
      <c r="A296" s="38"/>
      <c r="B296" s="39"/>
      <c r="C296" s="220" t="s">
        <v>368</v>
      </c>
      <c r="D296" s="220" t="s">
        <v>138</v>
      </c>
      <c r="E296" s="221" t="s">
        <v>369</v>
      </c>
      <c r="F296" s="222" t="s">
        <v>370</v>
      </c>
      <c r="G296" s="223" t="s">
        <v>242</v>
      </c>
      <c r="H296" s="224">
        <v>1</v>
      </c>
      <c r="I296" s="225"/>
      <c r="J296" s="226">
        <f>ROUND(I296*H296,2)</f>
        <v>0</v>
      </c>
      <c r="K296" s="227"/>
      <c r="L296" s="44"/>
      <c r="M296" s="228" t="s">
        <v>1</v>
      </c>
      <c r="N296" s="229" t="s">
        <v>41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2" t="s">
        <v>220</v>
      </c>
      <c r="AT296" s="232" t="s">
        <v>138</v>
      </c>
      <c r="AU296" s="232" t="s">
        <v>143</v>
      </c>
      <c r="AY296" s="17" t="s">
        <v>135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7" t="s">
        <v>144</v>
      </c>
      <c r="BK296" s="233">
        <f>ROUND(I296*H296,2)</f>
        <v>0</v>
      </c>
      <c r="BL296" s="17" t="s">
        <v>220</v>
      </c>
      <c r="BM296" s="232" t="s">
        <v>371</v>
      </c>
    </row>
    <row r="297" s="2" customFormat="1">
      <c r="A297" s="38"/>
      <c r="B297" s="39"/>
      <c r="C297" s="40"/>
      <c r="D297" s="234" t="s">
        <v>146</v>
      </c>
      <c r="E297" s="40"/>
      <c r="F297" s="235" t="s">
        <v>370</v>
      </c>
      <c r="G297" s="40"/>
      <c r="H297" s="40"/>
      <c r="I297" s="236"/>
      <c r="J297" s="40"/>
      <c r="K297" s="40"/>
      <c r="L297" s="44"/>
      <c r="M297" s="237"/>
      <c r="N297" s="238"/>
      <c r="O297" s="92"/>
      <c r="P297" s="92"/>
      <c r="Q297" s="92"/>
      <c r="R297" s="92"/>
      <c r="S297" s="92"/>
      <c r="T297" s="93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146</v>
      </c>
      <c r="AU297" s="17" t="s">
        <v>143</v>
      </c>
    </row>
    <row r="298" s="13" customFormat="1">
      <c r="A298" s="13"/>
      <c r="B298" s="239"/>
      <c r="C298" s="240"/>
      <c r="D298" s="234" t="s">
        <v>147</v>
      </c>
      <c r="E298" s="241" t="s">
        <v>1</v>
      </c>
      <c r="F298" s="242" t="s">
        <v>372</v>
      </c>
      <c r="G298" s="240"/>
      <c r="H298" s="243">
        <v>1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147</v>
      </c>
      <c r="AU298" s="249" t="s">
        <v>143</v>
      </c>
      <c r="AV298" s="13" t="s">
        <v>143</v>
      </c>
      <c r="AW298" s="13" t="s">
        <v>30</v>
      </c>
      <c r="AX298" s="13" t="s">
        <v>81</v>
      </c>
      <c r="AY298" s="249" t="s">
        <v>135</v>
      </c>
    </row>
    <row r="299" s="2" customFormat="1" ht="24.15" customHeight="1">
      <c r="A299" s="38"/>
      <c r="B299" s="39"/>
      <c r="C299" s="261" t="s">
        <v>373</v>
      </c>
      <c r="D299" s="261" t="s">
        <v>245</v>
      </c>
      <c r="E299" s="262" t="s">
        <v>374</v>
      </c>
      <c r="F299" s="263" t="s">
        <v>375</v>
      </c>
      <c r="G299" s="264" t="s">
        <v>242</v>
      </c>
      <c r="H299" s="265">
        <v>1</v>
      </c>
      <c r="I299" s="266"/>
      <c r="J299" s="267">
        <f>ROUND(I299*H299,2)</f>
        <v>0</v>
      </c>
      <c r="K299" s="268"/>
      <c r="L299" s="269"/>
      <c r="M299" s="270" t="s">
        <v>1</v>
      </c>
      <c r="N299" s="271" t="s">
        <v>41</v>
      </c>
      <c r="O299" s="92"/>
      <c r="P299" s="230">
        <f>O299*H299</f>
        <v>0</v>
      </c>
      <c r="Q299" s="230">
        <v>0.0018500000000000001</v>
      </c>
      <c r="R299" s="230">
        <f>Q299*H299</f>
        <v>0.0018500000000000001</v>
      </c>
      <c r="S299" s="230">
        <v>0</v>
      </c>
      <c r="T299" s="231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2" t="s">
        <v>248</v>
      </c>
      <c r="AT299" s="232" t="s">
        <v>245</v>
      </c>
      <c r="AU299" s="232" t="s">
        <v>143</v>
      </c>
      <c r="AY299" s="17" t="s">
        <v>135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7" t="s">
        <v>144</v>
      </c>
      <c r="BK299" s="233">
        <f>ROUND(I299*H299,2)</f>
        <v>0</v>
      </c>
      <c r="BL299" s="17" t="s">
        <v>220</v>
      </c>
      <c r="BM299" s="232" t="s">
        <v>376</v>
      </c>
    </row>
    <row r="300" s="2" customFormat="1">
      <c r="A300" s="38"/>
      <c r="B300" s="39"/>
      <c r="C300" s="40"/>
      <c r="D300" s="234" t="s">
        <v>146</v>
      </c>
      <c r="E300" s="40"/>
      <c r="F300" s="235" t="s">
        <v>375</v>
      </c>
      <c r="G300" s="40"/>
      <c r="H300" s="40"/>
      <c r="I300" s="236"/>
      <c r="J300" s="40"/>
      <c r="K300" s="40"/>
      <c r="L300" s="44"/>
      <c r="M300" s="237"/>
      <c r="N300" s="238"/>
      <c r="O300" s="92"/>
      <c r="P300" s="92"/>
      <c r="Q300" s="92"/>
      <c r="R300" s="92"/>
      <c r="S300" s="92"/>
      <c r="T300" s="93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146</v>
      </c>
      <c r="AU300" s="17" t="s">
        <v>143</v>
      </c>
    </row>
    <row r="301" s="2" customFormat="1" ht="24.15" customHeight="1">
      <c r="A301" s="38"/>
      <c r="B301" s="39"/>
      <c r="C301" s="220" t="s">
        <v>377</v>
      </c>
      <c r="D301" s="220" t="s">
        <v>138</v>
      </c>
      <c r="E301" s="221" t="s">
        <v>378</v>
      </c>
      <c r="F301" s="222" t="s">
        <v>379</v>
      </c>
      <c r="G301" s="223" t="s">
        <v>242</v>
      </c>
      <c r="H301" s="224">
        <v>2</v>
      </c>
      <c r="I301" s="225"/>
      <c r="J301" s="226">
        <f>ROUND(I301*H301,2)</f>
        <v>0</v>
      </c>
      <c r="K301" s="227"/>
      <c r="L301" s="44"/>
      <c r="M301" s="228" t="s">
        <v>1</v>
      </c>
      <c r="N301" s="229" t="s">
        <v>41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2" t="s">
        <v>142</v>
      </c>
      <c r="AT301" s="232" t="s">
        <v>138</v>
      </c>
      <c r="AU301" s="232" t="s">
        <v>143</v>
      </c>
      <c r="AY301" s="17" t="s">
        <v>135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7" t="s">
        <v>144</v>
      </c>
      <c r="BK301" s="233">
        <f>ROUND(I301*H301,2)</f>
        <v>0</v>
      </c>
      <c r="BL301" s="17" t="s">
        <v>142</v>
      </c>
      <c r="BM301" s="232" t="s">
        <v>380</v>
      </c>
    </row>
    <row r="302" s="2" customFormat="1">
      <c r="A302" s="38"/>
      <c r="B302" s="39"/>
      <c r="C302" s="40"/>
      <c r="D302" s="234" t="s">
        <v>146</v>
      </c>
      <c r="E302" s="40"/>
      <c r="F302" s="235" t="s">
        <v>379</v>
      </c>
      <c r="G302" s="40"/>
      <c r="H302" s="40"/>
      <c r="I302" s="236"/>
      <c r="J302" s="40"/>
      <c r="K302" s="40"/>
      <c r="L302" s="44"/>
      <c r="M302" s="237"/>
      <c r="N302" s="238"/>
      <c r="O302" s="92"/>
      <c r="P302" s="92"/>
      <c r="Q302" s="92"/>
      <c r="R302" s="92"/>
      <c r="S302" s="92"/>
      <c r="T302" s="93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146</v>
      </c>
      <c r="AU302" s="17" t="s">
        <v>143</v>
      </c>
    </row>
    <row r="303" s="2" customFormat="1" ht="24.15" customHeight="1">
      <c r="A303" s="38"/>
      <c r="B303" s="39"/>
      <c r="C303" s="220" t="s">
        <v>381</v>
      </c>
      <c r="D303" s="220" t="s">
        <v>138</v>
      </c>
      <c r="E303" s="221" t="s">
        <v>382</v>
      </c>
      <c r="F303" s="222" t="s">
        <v>383</v>
      </c>
      <c r="G303" s="223" t="s">
        <v>242</v>
      </c>
      <c r="H303" s="224">
        <v>2</v>
      </c>
      <c r="I303" s="225"/>
      <c r="J303" s="226">
        <f>ROUND(I303*H303,2)</f>
        <v>0</v>
      </c>
      <c r="K303" s="227"/>
      <c r="L303" s="44"/>
      <c r="M303" s="228" t="s">
        <v>1</v>
      </c>
      <c r="N303" s="229" t="s">
        <v>41</v>
      </c>
      <c r="O303" s="92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2" t="s">
        <v>220</v>
      </c>
      <c r="AT303" s="232" t="s">
        <v>138</v>
      </c>
      <c r="AU303" s="232" t="s">
        <v>143</v>
      </c>
      <c r="AY303" s="17" t="s">
        <v>135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7" t="s">
        <v>144</v>
      </c>
      <c r="BK303" s="233">
        <f>ROUND(I303*H303,2)</f>
        <v>0</v>
      </c>
      <c r="BL303" s="17" t="s">
        <v>220</v>
      </c>
      <c r="BM303" s="232" t="s">
        <v>384</v>
      </c>
    </row>
    <row r="304" s="2" customFormat="1">
      <c r="A304" s="38"/>
      <c r="B304" s="39"/>
      <c r="C304" s="40"/>
      <c r="D304" s="234" t="s">
        <v>146</v>
      </c>
      <c r="E304" s="40"/>
      <c r="F304" s="235" t="s">
        <v>383</v>
      </c>
      <c r="G304" s="40"/>
      <c r="H304" s="40"/>
      <c r="I304" s="236"/>
      <c r="J304" s="40"/>
      <c r="K304" s="40"/>
      <c r="L304" s="44"/>
      <c r="M304" s="237"/>
      <c r="N304" s="238"/>
      <c r="O304" s="92"/>
      <c r="P304" s="92"/>
      <c r="Q304" s="92"/>
      <c r="R304" s="92"/>
      <c r="S304" s="92"/>
      <c r="T304" s="93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146</v>
      </c>
      <c r="AU304" s="17" t="s">
        <v>143</v>
      </c>
    </row>
    <row r="305" s="2" customFormat="1" ht="16.5" customHeight="1">
      <c r="A305" s="38"/>
      <c r="B305" s="39"/>
      <c r="C305" s="261" t="s">
        <v>385</v>
      </c>
      <c r="D305" s="261" t="s">
        <v>245</v>
      </c>
      <c r="E305" s="262" t="s">
        <v>386</v>
      </c>
      <c r="F305" s="263" t="s">
        <v>387</v>
      </c>
      <c r="G305" s="264" t="s">
        <v>242</v>
      </c>
      <c r="H305" s="265">
        <v>1</v>
      </c>
      <c r="I305" s="266"/>
      <c r="J305" s="267">
        <f>ROUND(I305*H305,2)</f>
        <v>0</v>
      </c>
      <c r="K305" s="268"/>
      <c r="L305" s="269"/>
      <c r="M305" s="270" t="s">
        <v>1</v>
      </c>
      <c r="N305" s="271" t="s">
        <v>41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2" t="s">
        <v>248</v>
      </c>
      <c r="AT305" s="232" t="s">
        <v>245</v>
      </c>
      <c r="AU305" s="232" t="s">
        <v>143</v>
      </c>
      <c r="AY305" s="17" t="s">
        <v>135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7" t="s">
        <v>144</v>
      </c>
      <c r="BK305" s="233">
        <f>ROUND(I305*H305,2)</f>
        <v>0</v>
      </c>
      <c r="BL305" s="17" t="s">
        <v>220</v>
      </c>
      <c r="BM305" s="232" t="s">
        <v>388</v>
      </c>
    </row>
    <row r="306" s="2" customFormat="1">
      <c r="A306" s="38"/>
      <c r="B306" s="39"/>
      <c r="C306" s="40"/>
      <c r="D306" s="234" t="s">
        <v>146</v>
      </c>
      <c r="E306" s="40"/>
      <c r="F306" s="235" t="s">
        <v>387</v>
      </c>
      <c r="G306" s="40"/>
      <c r="H306" s="40"/>
      <c r="I306" s="236"/>
      <c r="J306" s="40"/>
      <c r="K306" s="40"/>
      <c r="L306" s="44"/>
      <c r="M306" s="237"/>
      <c r="N306" s="238"/>
      <c r="O306" s="92"/>
      <c r="P306" s="92"/>
      <c r="Q306" s="92"/>
      <c r="R306" s="92"/>
      <c r="S306" s="92"/>
      <c r="T306" s="93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146</v>
      </c>
      <c r="AU306" s="17" t="s">
        <v>143</v>
      </c>
    </row>
    <row r="307" s="2" customFormat="1">
      <c r="A307" s="38"/>
      <c r="B307" s="39"/>
      <c r="C307" s="40"/>
      <c r="D307" s="234" t="s">
        <v>389</v>
      </c>
      <c r="E307" s="40"/>
      <c r="F307" s="272" t="s">
        <v>390</v>
      </c>
      <c r="G307" s="40"/>
      <c r="H307" s="40"/>
      <c r="I307" s="236"/>
      <c r="J307" s="40"/>
      <c r="K307" s="40"/>
      <c r="L307" s="44"/>
      <c r="M307" s="237"/>
      <c r="N307" s="238"/>
      <c r="O307" s="92"/>
      <c r="P307" s="92"/>
      <c r="Q307" s="92"/>
      <c r="R307" s="92"/>
      <c r="S307" s="92"/>
      <c r="T307" s="93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389</v>
      </c>
      <c r="AU307" s="17" t="s">
        <v>143</v>
      </c>
    </row>
    <row r="308" s="2" customFormat="1" ht="24.15" customHeight="1">
      <c r="A308" s="38"/>
      <c r="B308" s="39"/>
      <c r="C308" s="220" t="s">
        <v>391</v>
      </c>
      <c r="D308" s="220" t="s">
        <v>138</v>
      </c>
      <c r="E308" s="221" t="s">
        <v>392</v>
      </c>
      <c r="F308" s="222" t="s">
        <v>393</v>
      </c>
      <c r="G308" s="223" t="s">
        <v>242</v>
      </c>
      <c r="H308" s="224">
        <v>1</v>
      </c>
      <c r="I308" s="225"/>
      <c r="J308" s="226">
        <f>ROUND(I308*H308,2)</f>
        <v>0</v>
      </c>
      <c r="K308" s="227"/>
      <c r="L308" s="44"/>
      <c r="M308" s="228" t="s">
        <v>1</v>
      </c>
      <c r="N308" s="229" t="s">
        <v>41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0.17399999999999999</v>
      </c>
      <c r="T308" s="231">
        <f>S308*H308</f>
        <v>0.17399999999999999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2" t="s">
        <v>220</v>
      </c>
      <c r="AT308" s="232" t="s">
        <v>138</v>
      </c>
      <c r="AU308" s="232" t="s">
        <v>143</v>
      </c>
      <c r="AY308" s="17" t="s">
        <v>135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7" t="s">
        <v>144</v>
      </c>
      <c r="BK308" s="233">
        <f>ROUND(I308*H308,2)</f>
        <v>0</v>
      </c>
      <c r="BL308" s="17" t="s">
        <v>220</v>
      </c>
      <c r="BM308" s="232" t="s">
        <v>394</v>
      </c>
    </row>
    <row r="309" s="2" customFormat="1">
      <c r="A309" s="38"/>
      <c r="B309" s="39"/>
      <c r="C309" s="40"/>
      <c r="D309" s="234" t="s">
        <v>146</v>
      </c>
      <c r="E309" s="40"/>
      <c r="F309" s="235" t="s">
        <v>393</v>
      </c>
      <c r="G309" s="40"/>
      <c r="H309" s="40"/>
      <c r="I309" s="236"/>
      <c r="J309" s="40"/>
      <c r="K309" s="40"/>
      <c r="L309" s="44"/>
      <c r="M309" s="237"/>
      <c r="N309" s="238"/>
      <c r="O309" s="92"/>
      <c r="P309" s="92"/>
      <c r="Q309" s="92"/>
      <c r="R309" s="92"/>
      <c r="S309" s="92"/>
      <c r="T309" s="93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146</v>
      </c>
      <c r="AU309" s="17" t="s">
        <v>143</v>
      </c>
    </row>
    <row r="310" s="2" customFormat="1" ht="24.15" customHeight="1">
      <c r="A310" s="38"/>
      <c r="B310" s="39"/>
      <c r="C310" s="220" t="s">
        <v>395</v>
      </c>
      <c r="D310" s="220" t="s">
        <v>138</v>
      </c>
      <c r="E310" s="221" t="s">
        <v>396</v>
      </c>
      <c r="F310" s="222" t="s">
        <v>397</v>
      </c>
      <c r="G310" s="223" t="s">
        <v>211</v>
      </c>
      <c r="H310" s="224">
        <v>0.18099999999999999</v>
      </c>
      <c r="I310" s="225"/>
      <c r="J310" s="226">
        <f>ROUND(I310*H310,2)</f>
        <v>0</v>
      </c>
      <c r="K310" s="227"/>
      <c r="L310" s="44"/>
      <c r="M310" s="228" t="s">
        <v>1</v>
      </c>
      <c r="N310" s="229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2" t="s">
        <v>220</v>
      </c>
      <c r="AT310" s="232" t="s">
        <v>138</v>
      </c>
      <c r="AU310" s="232" t="s">
        <v>143</v>
      </c>
      <c r="AY310" s="17" t="s">
        <v>135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7" t="s">
        <v>144</v>
      </c>
      <c r="BK310" s="233">
        <f>ROUND(I310*H310,2)</f>
        <v>0</v>
      </c>
      <c r="BL310" s="17" t="s">
        <v>220</v>
      </c>
      <c r="BM310" s="232" t="s">
        <v>398</v>
      </c>
    </row>
    <row r="311" s="2" customFormat="1">
      <c r="A311" s="38"/>
      <c r="B311" s="39"/>
      <c r="C311" s="40"/>
      <c r="D311" s="234" t="s">
        <v>146</v>
      </c>
      <c r="E311" s="40"/>
      <c r="F311" s="235" t="s">
        <v>397</v>
      </c>
      <c r="G311" s="40"/>
      <c r="H311" s="40"/>
      <c r="I311" s="236"/>
      <c r="J311" s="40"/>
      <c r="K311" s="40"/>
      <c r="L311" s="44"/>
      <c r="M311" s="237"/>
      <c r="N311" s="238"/>
      <c r="O311" s="92"/>
      <c r="P311" s="92"/>
      <c r="Q311" s="92"/>
      <c r="R311" s="92"/>
      <c r="S311" s="92"/>
      <c r="T311" s="93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146</v>
      </c>
      <c r="AU311" s="17" t="s">
        <v>143</v>
      </c>
    </row>
    <row r="312" s="12" customFormat="1" ht="22.8" customHeight="1">
      <c r="A312" s="12"/>
      <c r="B312" s="204"/>
      <c r="C312" s="205"/>
      <c r="D312" s="206" t="s">
        <v>72</v>
      </c>
      <c r="E312" s="218" t="s">
        <v>399</v>
      </c>
      <c r="F312" s="218" t="s">
        <v>400</v>
      </c>
      <c r="G312" s="205"/>
      <c r="H312" s="205"/>
      <c r="I312" s="208"/>
      <c r="J312" s="219">
        <f>BK312</f>
        <v>0</v>
      </c>
      <c r="K312" s="205"/>
      <c r="L312" s="210"/>
      <c r="M312" s="211"/>
      <c r="N312" s="212"/>
      <c r="O312" s="212"/>
      <c r="P312" s="213">
        <f>SUM(P313:P371)</f>
        <v>0</v>
      </c>
      <c r="Q312" s="212"/>
      <c r="R312" s="213">
        <f>SUM(R313:R371)</f>
        <v>0.48575364999999998</v>
      </c>
      <c r="S312" s="212"/>
      <c r="T312" s="214">
        <f>SUM(T313:T371)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5" t="s">
        <v>143</v>
      </c>
      <c r="AT312" s="216" t="s">
        <v>72</v>
      </c>
      <c r="AU312" s="216" t="s">
        <v>81</v>
      </c>
      <c r="AY312" s="215" t="s">
        <v>135</v>
      </c>
      <c r="BK312" s="217">
        <f>SUM(BK313:BK371)</f>
        <v>0</v>
      </c>
    </row>
    <row r="313" s="2" customFormat="1" ht="16.5" customHeight="1">
      <c r="A313" s="38"/>
      <c r="B313" s="39"/>
      <c r="C313" s="220" t="s">
        <v>401</v>
      </c>
      <c r="D313" s="220" t="s">
        <v>138</v>
      </c>
      <c r="E313" s="221" t="s">
        <v>402</v>
      </c>
      <c r="F313" s="222" t="s">
        <v>403</v>
      </c>
      <c r="G313" s="223" t="s">
        <v>141</v>
      </c>
      <c r="H313" s="224">
        <v>14.220000000000001</v>
      </c>
      <c r="I313" s="225"/>
      <c r="J313" s="226">
        <f>ROUND(I313*H313,2)</f>
        <v>0</v>
      </c>
      <c r="K313" s="227"/>
      <c r="L313" s="44"/>
      <c r="M313" s="228" t="s">
        <v>1</v>
      </c>
      <c r="N313" s="229" t="s">
        <v>41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2" t="s">
        <v>220</v>
      </c>
      <c r="AT313" s="232" t="s">
        <v>138</v>
      </c>
      <c r="AU313" s="232" t="s">
        <v>143</v>
      </c>
      <c r="AY313" s="17" t="s">
        <v>135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7" t="s">
        <v>144</v>
      </c>
      <c r="BK313" s="233">
        <f>ROUND(I313*H313,2)</f>
        <v>0</v>
      </c>
      <c r="BL313" s="17" t="s">
        <v>220</v>
      </c>
      <c r="BM313" s="232" t="s">
        <v>404</v>
      </c>
    </row>
    <row r="314" s="2" customFormat="1">
      <c r="A314" s="38"/>
      <c r="B314" s="39"/>
      <c r="C314" s="40"/>
      <c r="D314" s="234" t="s">
        <v>146</v>
      </c>
      <c r="E314" s="40"/>
      <c r="F314" s="235" t="s">
        <v>403</v>
      </c>
      <c r="G314" s="40"/>
      <c r="H314" s="40"/>
      <c r="I314" s="236"/>
      <c r="J314" s="40"/>
      <c r="K314" s="40"/>
      <c r="L314" s="44"/>
      <c r="M314" s="237"/>
      <c r="N314" s="238"/>
      <c r="O314" s="92"/>
      <c r="P314" s="92"/>
      <c r="Q314" s="92"/>
      <c r="R314" s="92"/>
      <c r="S314" s="92"/>
      <c r="T314" s="93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146</v>
      </c>
      <c r="AU314" s="17" t="s">
        <v>143</v>
      </c>
    </row>
    <row r="315" s="13" customFormat="1">
      <c r="A315" s="13"/>
      <c r="B315" s="239"/>
      <c r="C315" s="240"/>
      <c r="D315" s="234" t="s">
        <v>147</v>
      </c>
      <c r="E315" s="241" t="s">
        <v>1</v>
      </c>
      <c r="F315" s="242" t="s">
        <v>405</v>
      </c>
      <c r="G315" s="240"/>
      <c r="H315" s="243">
        <v>9.5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147</v>
      </c>
      <c r="AU315" s="249" t="s">
        <v>143</v>
      </c>
      <c r="AV315" s="13" t="s">
        <v>143</v>
      </c>
      <c r="AW315" s="13" t="s">
        <v>30</v>
      </c>
      <c r="AX315" s="13" t="s">
        <v>73</v>
      </c>
      <c r="AY315" s="249" t="s">
        <v>135</v>
      </c>
    </row>
    <row r="316" s="13" customFormat="1">
      <c r="A316" s="13"/>
      <c r="B316" s="239"/>
      <c r="C316" s="240"/>
      <c r="D316" s="234" t="s">
        <v>147</v>
      </c>
      <c r="E316" s="241" t="s">
        <v>1</v>
      </c>
      <c r="F316" s="242" t="s">
        <v>406</v>
      </c>
      <c r="G316" s="240"/>
      <c r="H316" s="243">
        <v>2.8900000000000001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147</v>
      </c>
      <c r="AU316" s="249" t="s">
        <v>143</v>
      </c>
      <c r="AV316" s="13" t="s">
        <v>143</v>
      </c>
      <c r="AW316" s="13" t="s">
        <v>30</v>
      </c>
      <c r="AX316" s="13" t="s">
        <v>73</v>
      </c>
      <c r="AY316" s="249" t="s">
        <v>135</v>
      </c>
    </row>
    <row r="317" s="13" customFormat="1">
      <c r="A317" s="13"/>
      <c r="B317" s="239"/>
      <c r="C317" s="240"/>
      <c r="D317" s="234" t="s">
        <v>147</v>
      </c>
      <c r="E317" s="241" t="s">
        <v>1</v>
      </c>
      <c r="F317" s="242" t="s">
        <v>407</v>
      </c>
      <c r="G317" s="240"/>
      <c r="H317" s="243">
        <v>1.8300000000000001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147</v>
      </c>
      <c r="AU317" s="249" t="s">
        <v>143</v>
      </c>
      <c r="AV317" s="13" t="s">
        <v>143</v>
      </c>
      <c r="AW317" s="13" t="s">
        <v>30</v>
      </c>
      <c r="AX317" s="13" t="s">
        <v>73</v>
      </c>
      <c r="AY317" s="249" t="s">
        <v>135</v>
      </c>
    </row>
    <row r="318" s="14" customFormat="1">
      <c r="A318" s="14"/>
      <c r="B318" s="250"/>
      <c r="C318" s="251"/>
      <c r="D318" s="234" t="s">
        <v>147</v>
      </c>
      <c r="E318" s="252" t="s">
        <v>1</v>
      </c>
      <c r="F318" s="253" t="s">
        <v>163</v>
      </c>
      <c r="G318" s="251"/>
      <c r="H318" s="254">
        <v>14.220000000000001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147</v>
      </c>
      <c r="AU318" s="260" t="s">
        <v>143</v>
      </c>
      <c r="AV318" s="14" t="s">
        <v>142</v>
      </c>
      <c r="AW318" s="14" t="s">
        <v>30</v>
      </c>
      <c r="AX318" s="14" t="s">
        <v>81</v>
      </c>
      <c r="AY318" s="260" t="s">
        <v>135</v>
      </c>
    </row>
    <row r="319" s="2" customFormat="1" ht="16.5" customHeight="1">
      <c r="A319" s="38"/>
      <c r="B319" s="39"/>
      <c r="C319" s="220" t="s">
        <v>408</v>
      </c>
      <c r="D319" s="220" t="s">
        <v>138</v>
      </c>
      <c r="E319" s="221" t="s">
        <v>409</v>
      </c>
      <c r="F319" s="222" t="s">
        <v>410</v>
      </c>
      <c r="G319" s="223" t="s">
        <v>141</v>
      </c>
      <c r="H319" s="224">
        <v>14.220000000000001</v>
      </c>
      <c r="I319" s="225"/>
      <c r="J319" s="226">
        <f>ROUND(I319*H319,2)</f>
        <v>0</v>
      </c>
      <c r="K319" s="227"/>
      <c r="L319" s="44"/>
      <c r="M319" s="228" t="s">
        <v>1</v>
      </c>
      <c r="N319" s="229" t="s">
        <v>41</v>
      </c>
      <c r="O319" s="92"/>
      <c r="P319" s="230">
        <f>O319*H319</f>
        <v>0</v>
      </c>
      <c r="Q319" s="230">
        <v>0.00029999999999999997</v>
      </c>
      <c r="R319" s="230">
        <f>Q319*H319</f>
        <v>0.0042659999999999998</v>
      </c>
      <c r="S319" s="230">
        <v>0</v>
      </c>
      <c r="T319" s="231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2" t="s">
        <v>220</v>
      </c>
      <c r="AT319" s="232" t="s">
        <v>138</v>
      </c>
      <c r="AU319" s="232" t="s">
        <v>143</v>
      </c>
      <c r="AY319" s="17" t="s">
        <v>135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7" t="s">
        <v>144</v>
      </c>
      <c r="BK319" s="233">
        <f>ROUND(I319*H319,2)</f>
        <v>0</v>
      </c>
      <c r="BL319" s="17" t="s">
        <v>220</v>
      </c>
      <c r="BM319" s="232" t="s">
        <v>411</v>
      </c>
    </row>
    <row r="320" s="2" customFormat="1">
      <c r="A320" s="38"/>
      <c r="B320" s="39"/>
      <c r="C320" s="40"/>
      <c r="D320" s="234" t="s">
        <v>146</v>
      </c>
      <c r="E320" s="40"/>
      <c r="F320" s="235" t="s">
        <v>410</v>
      </c>
      <c r="G320" s="40"/>
      <c r="H320" s="40"/>
      <c r="I320" s="236"/>
      <c r="J320" s="40"/>
      <c r="K320" s="40"/>
      <c r="L320" s="44"/>
      <c r="M320" s="237"/>
      <c r="N320" s="238"/>
      <c r="O320" s="92"/>
      <c r="P320" s="92"/>
      <c r="Q320" s="92"/>
      <c r="R320" s="92"/>
      <c r="S320" s="92"/>
      <c r="T320" s="93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146</v>
      </c>
      <c r="AU320" s="17" t="s">
        <v>143</v>
      </c>
    </row>
    <row r="321" s="2" customFormat="1" ht="21.75" customHeight="1">
      <c r="A321" s="38"/>
      <c r="B321" s="39"/>
      <c r="C321" s="220" t="s">
        <v>412</v>
      </c>
      <c r="D321" s="220" t="s">
        <v>138</v>
      </c>
      <c r="E321" s="221" t="s">
        <v>413</v>
      </c>
      <c r="F321" s="222" t="s">
        <v>414</v>
      </c>
      <c r="G321" s="223" t="s">
        <v>141</v>
      </c>
      <c r="H321" s="224">
        <v>14.220000000000001</v>
      </c>
      <c r="I321" s="225"/>
      <c r="J321" s="226">
        <f>ROUND(I321*H321,2)</f>
        <v>0</v>
      </c>
      <c r="K321" s="227"/>
      <c r="L321" s="44"/>
      <c r="M321" s="228" t="s">
        <v>1</v>
      </c>
      <c r="N321" s="229" t="s">
        <v>41</v>
      </c>
      <c r="O321" s="92"/>
      <c r="P321" s="230">
        <f>O321*H321</f>
        <v>0</v>
      </c>
      <c r="Q321" s="230">
        <v>0.0045500000000000002</v>
      </c>
      <c r="R321" s="230">
        <f>Q321*H321</f>
        <v>0.064701000000000009</v>
      </c>
      <c r="S321" s="230">
        <v>0</v>
      </c>
      <c r="T321" s="231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2" t="s">
        <v>220</v>
      </c>
      <c r="AT321" s="232" t="s">
        <v>138</v>
      </c>
      <c r="AU321" s="232" t="s">
        <v>143</v>
      </c>
      <c r="AY321" s="17" t="s">
        <v>135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7" t="s">
        <v>144</v>
      </c>
      <c r="BK321" s="233">
        <f>ROUND(I321*H321,2)</f>
        <v>0</v>
      </c>
      <c r="BL321" s="17" t="s">
        <v>220</v>
      </c>
      <c r="BM321" s="232" t="s">
        <v>415</v>
      </c>
    </row>
    <row r="322" s="2" customFormat="1">
      <c r="A322" s="38"/>
      <c r="B322" s="39"/>
      <c r="C322" s="40"/>
      <c r="D322" s="234" t="s">
        <v>146</v>
      </c>
      <c r="E322" s="40"/>
      <c r="F322" s="235" t="s">
        <v>414</v>
      </c>
      <c r="G322" s="40"/>
      <c r="H322" s="40"/>
      <c r="I322" s="236"/>
      <c r="J322" s="40"/>
      <c r="K322" s="40"/>
      <c r="L322" s="44"/>
      <c r="M322" s="237"/>
      <c r="N322" s="238"/>
      <c r="O322" s="92"/>
      <c r="P322" s="92"/>
      <c r="Q322" s="92"/>
      <c r="R322" s="92"/>
      <c r="S322" s="92"/>
      <c r="T322" s="93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146</v>
      </c>
      <c r="AU322" s="17" t="s">
        <v>143</v>
      </c>
    </row>
    <row r="323" s="2" customFormat="1" ht="24.15" customHeight="1">
      <c r="A323" s="38"/>
      <c r="B323" s="39"/>
      <c r="C323" s="220" t="s">
        <v>416</v>
      </c>
      <c r="D323" s="220" t="s">
        <v>138</v>
      </c>
      <c r="E323" s="221" t="s">
        <v>417</v>
      </c>
      <c r="F323" s="222" t="s">
        <v>418</v>
      </c>
      <c r="G323" s="223" t="s">
        <v>253</v>
      </c>
      <c r="H323" s="224">
        <v>22.670000000000002</v>
      </c>
      <c r="I323" s="225"/>
      <c r="J323" s="226">
        <f>ROUND(I323*H323,2)</f>
        <v>0</v>
      </c>
      <c r="K323" s="227"/>
      <c r="L323" s="44"/>
      <c r="M323" s="228" t="s">
        <v>1</v>
      </c>
      <c r="N323" s="229" t="s">
        <v>41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2" t="s">
        <v>220</v>
      </c>
      <c r="AT323" s="232" t="s">
        <v>138</v>
      </c>
      <c r="AU323" s="232" t="s">
        <v>143</v>
      </c>
      <c r="AY323" s="17" t="s">
        <v>135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7" t="s">
        <v>144</v>
      </c>
      <c r="BK323" s="233">
        <f>ROUND(I323*H323,2)</f>
        <v>0</v>
      </c>
      <c r="BL323" s="17" t="s">
        <v>220</v>
      </c>
      <c r="BM323" s="232" t="s">
        <v>419</v>
      </c>
    </row>
    <row r="324" s="2" customFormat="1">
      <c r="A324" s="38"/>
      <c r="B324" s="39"/>
      <c r="C324" s="40"/>
      <c r="D324" s="234" t="s">
        <v>146</v>
      </c>
      <c r="E324" s="40"/>
      <c r="F324" s="235" t="s">
        <v>418</v>
      </c>
      <c r="G324" s="40"/>
      <c r="H324" s="40"/>
      <c r="I324" s="236"/>
      <c r="J324" s="40"/>
      <c r="K324" s="40"/>
      <c r="L324" s="44"/>
      <c r="M324" s="237"/>
      <c r="N324" s="238"/>
      <c r="O324" s="92"/>
      <c r="P324" s="92"/>
      <c r="Q324" s="92"/>
      <c r="R324" s="92"/>
      <c r="S324" s="92"/>
      <c r="T324" s="93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146</v>
      </c>
      <c r="AU324" s="17" t="s">
        <v>143</v>
      </c>
    </row>
    <row r="325" s="13" customFormat="1">
      <c r="A325" s="13"/>
      <c r="B325" s="239"/>
      <c r="C325" s="240"/>
      <c r="D325" s="234" t="s">
        <v>147</v>
      </c>
      <c r="E325" s="241" t="s">
        <v>1</v>
      </c>
      <c r="F325" s="242" t="s">
        <v>420</v>
      </c>
      <c r="G325" s="240"/>
      <c r="H325" s="243">
        <v>11.01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147</v>
      </c>
      <c r="AU325" s="249" t="s">
        <v>143</v>
      </c>
      <c r="AV325" s="13" t="s">
        <v>143</v>
      </c>
      <c r="AW325" s="13" t="s">
        <v>30</v>
      </c>
      <c r="AX325" s="13" t="s">
        <v>73</v>
      </c>
      <c r="AY325" s="249" t="s">
        <v>135</v>
      </c>
    </row>
    <row r="326" s="13" customFormat="1">
      <c r="A326" s="13"/>
      <c r="B326" s="239"/>
      <c r="C326" s="240"/>
      <c r="D326" s="234" t="s">
        <v>147</v>
      </c>
      <c r="E326" s="241" t="s">
        <v>1</v>
      </c>
      <c r="F326" s="242" t="s">
        <v>421</v>
      </c>
      <c r="G326" s="240"/>
      <c r="H326" s="243">
        <v>6.2000000000000002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147</v>
      </c>
      <c r="AU326" s="249" t="s">
        <v>143</v>
      </c>
      <c r="AV326" s="13" t="s">
        <v>143</v>
      </c>
      <c r="AW326" s="13" t="s">
        <v>30</v>
      </c>
      <c r="AX326" s="13" t="s">
        <v>73</v>
      </c>
      <c r="AY326" s="249" t="s">
        <v>135</v>
      </c>
    </row>
    <row r="327" s="13" customFormat="1">
      <c r="A327" s="13"/>
      <c r="B327" s="239"/>
      <c r="C327" s="240"/>
      <c r="D327" s="234" t="s">
        <v>147</v>
      </c>
      <c r="E327" s="241" t="s">
        <v>1</v>
      </c>
      <c r="F327" s="242" t="s">
        <v>422</v>
      </c>
      <c r="G327" s="240"/>
      <c r="H327" s="243">
        <v>5.46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147</v>
      </c>
      <c r="AU327" s="249" t="s">
        <v>143</v>
      </c>
      <c r="AV327" s="13" t="s">
        <v>143</v>
      </c>
      <c r="AW327" s="13" t="s">
        <v>30</v>
      </c>
      <c r="AX327" s="13" t="s">
        <v>73</v>
      </c>
      <c r="AY327" s="249" t="s">
        <v>135</v>
      </c>
    </row>
    <row r="328" s="14" customFormat="1">
      <c r="A328" s="14"/>
      <c r="B328" s="250"/>
      <c r="C328" s="251"/>
      <c r="D328" s="234" t="s">
        <v>147</v>
      </c>
      <c r="E328" s="252" t="s">
        <v>1</v>
      </c>
      <c r="F328" s="253" t="s">
        <v>163</v>
      </c>
      <c r="G328" s="251"/>
      <c r="H328" s="254">
        <v>22.670000000000002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147</v>
      </c>
      <c r="AU328" s="260" t="s">
        <v>143</v>
      </c>
      <c r="AV328" s="14" t="s">
        <v>142</v>
      </c>
      <c r="AW328" s="14" t="s">
        <v>30</v>
      </c>
      <c r="AX328" s="14" t="s">
        <v>81</v>
      </c>
      <c r="AY328" s="260" t="s">
        <v>135</v>
      </c>
    </row>
    <row r="329" s="2" customFormat="1" ht="24.15" customHeight="1">
      <c r="A329" s="38"/>
      <c r="B329" s="39"/>
      <c r="C329" s="261" t="s">
        <v>423</v>
      </c>
      <c r="D329" s="261" t="s">
        <v>245</v>
      </c>
      <c r="E329" s="262" t="s">
        <v>424</v>
      </c>
      <c r="F329" s="263" t="s">
        <v>425</v>
      </c>
      <c r="G329" s="264" t="s">
        <v>253</v>
      </c>
      <c r="H329" s="265">
        <v>24.937000000000001</v>
      </c>
      <c r="I329" s="266"/>
      <c r="J329" s="267">
        <f>ROUND(I329*H329,2)</f>
        <v>0</v>
      </c>
      <c r="K329" s="268"/>
      <c r="L329" s="269"/>
      <c r="M329" s="270" t="s">
        <v>1</v>
      </c>
      <c r="N329" s="271" t="s">
        <v>41</v>
      </c>
      <c r="O329" s="92"/>
      <c r="P329" s="230">
        <f>O329*H329</f>
        <v>0</v>
      </c>
      <c r="Q329" s="230">
        <v>0.00014999999999999999</v>
      </c>
      <c r="R329" s="230">
        <f>Q329*H329</f>
        <v>0.00374055</v>
      </c>
      <c r="S329" s="230">
        <v>0</v>
      </c>
      <c r="T329" s="23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2" t="s">
        <v>248</v>
      </c>
      <c r="AT329" s="232" t="s">
        <v>245</v>
      </c>
      <c r="AU329" s="232" t="s">
        <v>143</v>
      </c>
      <c r="AY329" s="17" t="s">
        <v>135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7" t="s">
        <v>144</v>
      </c>
      <c r="BK329" s="233">
        <f>ROUND(I329*H329,2)</f>
        <v>0</v>
      </c>
      <c r="BL329" s="17" t="s">
        <v>220</v>
      </c>
      <c r="BM329" s="232" t="s">
        <v>426</v>
      </c>
    </row>
    <row r="330" s="2" customFormat="1">
      <c r="A330" s="38"/>
      <c r="B330" s="39"/>
      <c r="C330" s="40"/>
      <c r="D330" s="234" t="s">
        <v>146</v>
      </c>
      <c r="E330" s="40"/>
      <c r="F330" s="235" t="s">
        <v>425</v>
      </c>
      <c r="G330" s="40"/>
      <c r="H330" s="40"/>
      <c r="I330" s="236"/>
      <c r="J330" s="40"/>
      <c r="K330" s="40"/>
      <c r="L330" s="44"/>
      <c r="M330" s="237"/>
      <c r="N330" s="238"/>
      <c r="O330" s="92"/>
      <c r="P330" s="92"/>
      <c r="Q330" s="92"/>
      <c r="R330" s="92"/>
      <c r="S330" s="92"/>
      <c r="T330" s="93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146</v>
      </c>
      <c r="AU330" s="17" t="s">
        <v>143</v>
      </c>
    </row>
    <row r="331" s="13" customFormat="1">
      <c r="A331" s="13"/>
      <c r="B331" s="239"/>
      <c r="C331" s="240"/>
      <c r="D331" s="234" t="s">
        <v>147</v>
      </c>
      <c r="E331" s="241" t="s">
        <v>1</v>
      </c>
      <c r="F331" s="242" t="s">
        <v>427</v>
      </c>
      <c r="G331" s="240"/>
      <c r="H331" s="243">
        <v>24.937000000000001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147</v>
      </c>
      <c r="AU331" s="249" t="s">
        <v>143</v>
      </c>
      <c r="AV331" s="13" t="s">
        <v>143</v>
      </c>
      <c r="AW331" s="13" t="s">
        <v>30</v>
      </c>
      <c r="AX331" s="13" t="s">
        <v>81</v>
      </c>
      <c r="AY331" s="249" t="s">
        <v>135</v>
      </c>
    </row>
    <row r="332" s="2" customFormat="1" ht="24.15" customHeight="1">
      <c r="A332" s="38"/>
      <c r="B332" s="39"/>
      <c r="C332" s="220" t="s">
        <v>428</v>
      </c>
      <c r="D332" s="220" t="s">
        <v>138</v>
      </c>
      <c r="E332" s="221" t="s">
        <v>429</v>
      </c>
      <c r="F332" s="222" t="s">
        <v>430</v>
      </c>
      <c r="G332" s="223" t="s">
        <v>253</v>
      </c>
      <c r="H332" s="224">
        <v>11.01</v>
      </c>
      <c r="I332" s="225"/>
      <c r="J332" s="226">
        <f>ROUND(I332*H332,2)</f>
        <v>0</v>
      </c>
      <c r="K332" s="227"/>
      <c r="L332" s="44"/>
      <c r="M332" s="228" t="s">
        <v>1</v>
      </c>
      <c r="N332" s="229" t="s">
        <v>41</v>
      </c>
      <c r="O332" s="92"/>
      <c r="P332" s="230">
        <f>O332*H332</f>
        <v>0</v>
      </c>
      <c r="Q332" s="230">
        <v>0.00058</v>
      </c>
      <c r="R332" s="230">
        <f>Q332*H332</f>
        <v>0.0063857999999999996</v>
      </c>
      <c r="S332" s="230">
        <v>0</v>
      </c>
      <c r="T332" s="231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2" t="s">
        <v>220</v>
      </c>
      <c r="AT332" s="232" t="s">
        <v>138</v>
      </c>
      <c r="AU332" s="232" t="s">
        <v>143</v>
      </c>
      <c r="AY332" s="17" t="s">
        <v>135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7" t="s">
        <v>144</v>
      </c>
      <c r="BK332" s="233">
        <f>ROUND(I332*H332,2)</f>
        <v>0</v>
      </c>
      <c r="BL332" s="17" t="s">
        <v>220</v>
      </c>
      <c r="BM332" s="232" t="s">
        <v>431</v>
      </c>
    </row>
    <row r="333" s="2" customFormat="1">
      <c r="A333" s="38"/>
      <c r="B333" s="39"/>
      <c r="C333" s="40"/>
      <c r="D333" s="234" t="s">
        <v>146</v>
      </c>
      <c r="E333" s="40"/>
      <c r="F333" s="235" t="s">
        <v>430</v>
      </c>
      <c r="G333" s="40"/>
      <c r="H333" s="40"/>
      <c r="I333" s="236"/>
      <c r="J333" s="40"/>
      <c r="K333" s="40"/>
      <c r="L333" s="44"/>
      <c r="M333" s="237"/>
      <c r="N333" s="238"/>
      <c r="O333" s="92"/>
      <c r="P333" s="92"/>
      <c r="Q333" s="92"/>
      <c r="R333" s="92"/>
      <c r="S333" s="92"/>
      <c r="T333" s="93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146</v>
      </c>
      <c r="AU333" s="17" t="s">
        <v>143</v>
      </c>
    </row>
    <row r="334" s="13" customFormat="1">
      <c r="A334" s="13"/>
      <c r="B334" s="239"/>
      <c r="C334" s="240"/>
      <c r="D334" s="234" t="s">
        <v>147</v>
      </c>
      <c r="E334" s="241" t="s">
        <v>1</v>
      </c>
      <c r="F334" s="242" t="s">
        <v>420</v>
      </c>
      <c r="G334" s="240"/>
      <c r="H334" s="243">
        <v>11.01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147</v>
      </c>
      <c r="AU334" s="249" t="s">
        <v>143</v>
      </c>
      <c r="AV334" s="13" t="s">
        <v>143</v>
      </c>
      <c r="AW334" s="13" t="s">
        <v>30</v>
      </c>
      <c r="AX334" s="13" t="s">
        <v>81</v>
      </c>
      <c r="AY334" s="249" t="s">
        <v>135</v>
      </c>
    </row>
    <row r="335" s="2" customFormat="1" ht="24.15" customHeight="1">
      <c r="A335" s="38"/>
      <c r="B335" s="39"/>
      <c r="C335" s="220" t="s">
        <v>432</v>
      </c>
      <c r="D335" s="220" t="s">
        <v>138</v>
      </c>
      <c r="E335" s="221" t="s">
        <v>433</v>
      </c>
      <c r="F335" s="222" t="s">
        <v>434</v>
      </c>
      <c r="G335" s="223" t="s">
        <v>141</v>
      </c>
      <c r="H335" s="224">
        <v>14.220000000000001</v>
      </c>
      <c r="I335" s="225"/>
      <c r="J335" s="226">
        <f>ROUND(I335*H335,2)</f>
        <v>0</v>
      </c>
      <c r="K335" s="227"/>
      <c r="L335" s="44"/>
      <c r="M335" s="228" t="s">
        <v>1</v>
      </c>
      <c r="N335" s="229" t="s">
        <v>41</v>
      </c>
      <c r="O335" s="92"/>
      <c r="P335" s="230">
        <f>O335*H335</f>
        <v>0</v>
      </c>
      <c r="Q335" s="230">
        <v>0.0063</v>
      </c>
      <c r="R335" s="230">
        <f>Q335*H335</f>
        <v>0.089585999999999999</v>
      </c>
      <c r="S335" s="230">
        <v>0</v>
      </c>
      <c r="T335" s="231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2" t="s">
        <v>220</v>
      </c>
      <c r="AT335" s="232" t="s">
        <v>138</v>
      </c>
      <c r="AU335" s="232" t="s">
        <v>143</v>
      </c>
      <c r="AY335" s="17" t="s">
        <v>135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7" t="s">
        <v>144</v>
      </c>
      <c r="BK335" s="233">
        <f>ROUND(I335*H335,2)</f>
        <v>0</v>
      </c>
      <c r="BL335" s="17" t="s">
        <v>220</v>
      </c>
      <c r="BM335" s="232" t="s">
        <v>435</v>
      </c>
    </row>
    <row r="336" s="2" customFormat="1">
      <c r="A336" s="38"/>
      <c r="B336" s="39"/>
      <c r="C336" s="40"/>
      <c r="D336" s="234" t="s">
        <v>146</v>
      </c>
      <c r="E336" s="40"/>
      <c r="F336" s="235" t="s">
        <v>434</v>
      </c>
      <c r="G336" s="40"/>
      <c r="H336" s="40"/>
      <c r="I336" s="236"/>
      <c r="J336" s="40"/>
      <c r="K336" s="40"/>
      <c r="L336" s="44"/>
      <c r="M336" s="237"/>
      <c r="N336" s="238"/>
      <c r="O336" s="92"/>
      <c r="P336" s="92"/>
      <c r="Q336" s="92"/>
      <c r="R336" s="92"/>
      <c r="S336" s="92"/>
      <c r="T336" s="93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146</v>
      </c>
      <c r="AU336" s="17" t="s">
        <v>143</v>
      </c>
    </row>
    <row r="337" s="13" customFormat="1">
      <c r="A337" s="13"/>
      <c r="B337" s="239"/>
      <c r="C337" s="240"/>
      <c r="D337" s="234" t="s">
        <v>147</v>
      </c>
      <c r="E337" s="241" t="s">
        <v>1</v>
      </c>
      <c r="F337" s="242" t="s">
        <v>405</v>
      </c>
      <c r="G337" s="240"/>
      <c r="H337" s="243">
        <v>9.5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147</v>
      </c>
      <c r="AU337" s="249" t="s">
        <v>143</v>
      </c>
      <c r="AV337" s="13" t="s">
        <v>143</v>
      </c>
      <c r="AW337" s="13" t="s">
        <v>30</v>
      </c>
      <c r="AX337" s="13" t="s">
        <v>73</v>
      </c>
      <c r="AY337" s="249" t="s">
        <v>135</v>
      </c>
    </row>
    <row r="338" s="13" customFormat="1">
      <c r="A338" s="13"/>
      <c r="B338" s="239"/>
      <c r="C338" s="240"/>
      <c r="D338" s="234" t="s">
        <v>147</v>
      </c>
      <c r="E338" s="241" t="s">
        <v>1</v>
      </c>
      <c r="F338" s="242" t="s">
        <v>406</v>
      </c>
      <c r="G338" s="240"/>
      <c r="H338" s="243">
        <v>2.8900000000000001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147</v>
      </c>
      <c r="AU338" s="249" t="s">
        <v>143</v>
      </c>
      <c r="AV338" s="13" t="s">
        <v>143</v>
      </c>
      <c r="AW338" s="13" t="s">
        <v>30</v>
      </c>
      <c r="AX338" s="13" t="s">
        <v>73</v>
      </c>
      <c r="AY338" s="249" t="s">
        <v>135</v>
      </c>
    </row>
    <row r="339" s="13" customFormat="1">
      <c r="A339" s="13"/>
      <c r="B339" s="239"/>
      <c r="C339" s="240"/>
      <c r="D339" s="234" t="s">
        <v>147</v>
      </c>
      <c r="E339" s="241" t="s">
        <v>1</v>
      </c>
      <c r="F339" s="242" t="s">
        <v>407</v>
      </c>
      <c r="G339" s="240"/>
      <c r="H339" s="243">
        <v>1.8300000000000001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147</v>
      </c>
      <c r="AU339" s="249" t="s">
        <v>143</v>
      </c>
      <c r="AV339" s="13" t="s">
        <v>143</v>
      </c>
      <c r="AW339" s="13" t="s">
        <v>30</v>
      </c>
      <c r="AX339" s="13" t="s">
        <v>73</v>
      </c>
      <c r="AY339" s="249" t="s">
        <v>135</v>
      </c>
    </row>
    <row r="340" s="14" customFormat="1">
      <c r="A340" s="14"/>
      <c r="B340" s="250"/>
      <c r="C340" s="251"/>
      <c r="D340" s="234" t="s">
        <v>147</v>
      </c>
      <c r="E340" s="252" t="s">
        <v>1</v>
      </c>
      <c r="F340" s="253" t="s">
        <v>163</v>
      </c>
      <c r="G340" s="251"/>
      <c r="H340" s="254">
        <v>14.220000000000001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147</v>
      </c>
      <c r="AU340" s="260" t="s">
        <v>143</v>
      </c>
      <c r="AV340" s="14" t="s">
        <v>142</v>
      </c>
      <c r="AW340" s="14" t="s">
        <v>30</v>
      </c>
      <c r="AX340" s="14" t="s">
        <v>81</v>
      </c>
      <c r="AY340" s="260" t="s">
        <v>135</v>
      </c>
    </row>
    <row r="341" s="2" customFormat="1" ht="24.15" customHeight="1">
      <c r="A341" s="38"/>
      <c r="B341" s="39"/>
      <c r="C341" s="261" t="s">
        <v>436</v>
      </c>
      <c r="D341" s="261" t="s">
        <v>245</v>
      </c>
      <c r="E341" s="262" t="s">
        <v>437</v>
      </c>
      <c r="F341" s="263" t="s">
        <v>438</v>
      </c>
      <c r="G341" s="264" t="s">
        <v>141</v>
      </c>
      <c r="H341" s="265">
        <v>16.908000000000001</v>
      </c>
      <c r="I341" s="266"/>
      <c r="J341" s="267">
        <f>ROUND(I341*H341,2)</f>
        <v>0</v>
      </c>
      <c r="K341" s="268"/>
      <c r="L341" s="269"/>
      <c r="M341" s="270" t="s">
        <v>1</v>
      </c>
      <c r="N341" s="271" t="s">
        <v>41</v>
      </c>
      <c r="O341" s="92"/>
      <c r="P341" s="230">
        <f>O341*H341</f>
        <v>0</v>
      </c>
      <c r="Q341" s="230">
        <v>0.017999999999999999</v>
      </c>
      <c r="R341" s="230">
        <f>Q341*H341</f>
        <v>0.304344</v>
      </c>
      <c r="S341" s="230">
        <v>0</v>
      </c>
      <c r="T341" s="231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2" t="s">
        <v>248</v>
      </c>
      <c r="AT341" s="232" t="s">
        <v>245</v>
      </c>
      <c r="AU341" s="232" t="s">
        <v>143</v>
      </c>
      <c r="AY341" s="17" t="s">
        <v>135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7" t="s">
        <v>144</v>
      </c>
      <c r="BK341" s="233">
        <f>ROUND(I341*H341,2)</f>
        <v>0</v>
      </c>
      <c r="BL341" s="17" t="s">
        <v>220</v>
      </c>
      <c r="BM341" s="232" t="s">
        <v>439</v>
      </c>
    </row>
    <row r="342" s="2" customFormat="1">
      <c r="A342" s="38"/>
      <c r="B342" s="39"/>
      <c r="C342" s="40"/>
      <c r="D342" s="234" t="s">
        <v>146</v>
      </c>
      <c r="E342" s="40"/>
      <c r="F342" s="235" t="s">
        <v>438</v>
      </c>
      <c r="G342" s="40"/>
      <c r="H342" s="40"/>
      <c r="I342" s="236"/>
      <c r="J342" s="40"/>
      <c r="K342" s="40"/>
      <c r="L342" s="44"/>
      <c r="M342" s="237"/>
      <c r="N342" s="238"/>
      <c r="O342" s="92"/>
      <c r="P342" s="92"/>
      <c r="Q342" s="92"/>
      <c r="R342" s="92"/>
      <c r="S342" s="92"/>
      <c r="T342" s="93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146</v>
      </c>
      <c r="AU342" s="17" t="s">
        <v>143</v>
      </c>
    </row>
    <row r="343" s="13" customFormat="1">
      <c r="A343" s="13"/>
      <c r="B343" s="239"/>
      <c r="C343" s="240"/>
      <c r="D343" s="234" t="s">
        <v>147</v>
      </c>
      <c r="E343" s="241" t="s">
        <v>1</v>
      </c>
      <c r="F343" s="242" t="s">
        <v>440</v>
      </c>
      <c r="G343" s="240"/>
      <c r="H343" s="243">
        <v>14.220000000000001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147</v>
      </c>
      <c r="AU343" s="249" t="s">
        <v>143</v>
      </c>
      <c r="AV343" s="13" t="s">
        <v>143</v>
      </c>
      <c r="AW343" s="13" t="s">
        <v>30</v>
      </c>
      <c r="AX343" s="13" t="s">
        <v>73</v>
      </c>
      <c r="AY343" s="249" t="s">
        <v>135</v>
      </c>
    </row>
    <row r="344" s="13" customFormat="1">
      <c r="A344" s="13"/>
      <c r="B344" s="239"/>
      <c r="C344" s="240"/>
      <c r="D344" s="234" t="s">
        <v>147</v>
      </c>
      <c r="E344" s="241" t="s">
        <v>1</v>
      </c>
      <c r="F344" s="242" t="s">
        <v>441</v>
      </c>
      <c r="G344" s="240"/>
      <c r="H344" s="243">
        <v>1.151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147</v>
      </c>
      <c r="AU344" s="249" t="s">
        <v>143</v>
      </c>
      <c r="AV344" s="13" t="s">
        <v>143</v>
      </c>
      <c r="AW344" s="13" t="s">
        <v>30</v>
      </c>
      <c r="AX344" s="13" t="s">
        <v>73</v>
      </c>
      <c r="AY344" s="249" t="s">
        <v>135</v>
      </c>
    </row>
    <row r="345" s="14" customFormat="1">
      <c r="A345" s="14"/>
      <c r="B345" s="250"/>
      <c r="C345" s="251"/>
      <c r="D345" s="234" t="s">
        <v>147</v>
      </c>
      <c r="E345" s="252" t="s">
        <v>1</v>
      </c>
      <c r="F345" s="253" t="s">
        <v>163</v>
      </c>
      <c r="G345" s="251"/>
      <c r="H345" s="254">
        <v>15.371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0" t="s">
        <v>147</v>
      </c>
      <c r="AU345" s="260" t="s">
        <v>143</v>
      </c>
      <c r="AV345" s="14" t="s">
        <v>142</v>
      </c>
      <c r="AW345" s="14" t="s">
        <v>30</v>
      </c>
      <c r="AX345" s="14" t="s">
        <v>73</v>
      </c>
      <c r="AY345" s="260" t="s">
        <v>135</v>
      </c>
    </row>
    <row r="346" s="13" customFormat="1">
      <c r="A346" s="13"/>
      <c r="B346" s="239"/>
      <c r="C346" s="240"/>
      <c r="D346" s="234" t="s">
        <v>147</v>
      </c>
      <c r="E346" s="241" t="s">
        <v>1</v>
      </c>
      <c r="F346" s="242" t="s">
        <v>442</v>
      </c>
      <c r="G346" s="240"/>
      <c r="H346" s="243">
        <v>16.908000000000001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147</v>
      </c>
      <c r="AU346" s="249" t="s">
        <v>143</v>
      </c>
      <c r="AV346" s="13" t="s">
        <v>143</v>
      </c>
      <c r="AW346" s="13" t="s">
        <v>30</v>
      </c>
      <c r="AX346" s="13" t="s">
        <v>81</v>
      </c>
      <c r="AY346" s="249" t="s">
        <v>135</v>
      </c>
    </row>
    <row r="347" s="2" customFormat="1" ht="24.15" customHeight="1">
      <c r="A347" s="38"/>
      <c r="B347" s="39"/>
      <c r="C347" s="220" t="s">
        <v>443</v>
      </c>
      <c r="D347" s="220" t="s">
        <v>138</v>
      </c>
      <c r="E347" s="221" t="s">
        <v>444</v>
      </c>
      <c r="F347" s="222" t="s">
        <v>445</v>
      </c>
      <c r="G347" s="223" t="s">
        <v>141</v>
      </c>
      <c r="H347" s="224">
        <v>4.7199999999999998</v>
      </c>
      <c r="I347" s="225"/>
      <c r="J347" s="226">
        <f>ROUND(I347*H347,2)</f>
        <v>0</v>
      </c>
      <c r="K347" s="227"/>
      <c r="L347" s="44"/>
      <c r="M347" s="228" t="s">
        <v>1</v>
      </c>
      <c r="N347" s="229" t="s">
        <v>41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2" t="s">
        <v>220</v>
      </c>
      <c r="AT347" s="232" t="s">
        <v>138</v>
      </c>
      <c r="AU347" s="232" t="s">
        <v>143</v>
      </c>
      <c r="AY347" s="17" t="s">
        <v>135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7" t="s">
        <v>144</v>
      </c>
      <c r="BK347" s="233">
        <f>ROUND(I347*H347,2)</f>
        <v>0</v>
      </c>
      <c r="BL347" s="17" t="s">
        <v>220</v>
      </c>
      <c r="BM347" s="232" t="s">
        <v>446</v>
      </c>
    </row>
    <row r="348" s="2" customFormat="1">
      <c r="A348" s="38"/>
      <c r="B348" s="39"/>
      <c r="C348" s="40"/>
      <c r="D348" s="234" t="s">
        <v>146</v>
      </c>
      <c r="E348" s="40"/>
      <c r="F348" s="235" t="s">
        <v>445</v>
      </c>
      <c r="G348" s="40"/>
      <c r="H348" s="40"/>
      <c r="I348" s="236"/>
      <c r="J348" s="40"/>
      <c r="K348" s="40"/>
      <c r="L348" s="44"/>
      <c r="M348" s="237"/>
      <c r="N348" s="238"/>
      <c r="O348" s="92"/>
      <c r="P348" s="92"/>
      <c r="Q348" s="92"/>
      <c r="R348" s="92"/>
      <c r="S348" s="92"/>
      <c r="T348" s="93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146</v>
      </c>
      <c r="AU348" s="17" t="s">
        <v>143</v>
      </c>
    </row>
    <row r="349" s="13" customFormat="1">
      <c r="A349" s="13"/>
      <c r="B349" s="239"/>
      <c r="C349" s="240"/>
      <c r="D349" s="234" t="s">
        <v>147</v>
      </c>
      <c r="E349" s="241" t="s">
        <v>1</v>
      </c>
      <c r="F349" s="242" t="s">
        <v>406</v>
      </c>
      <c r="G349" s="240"/>
      <c r="H349" s="243">
        <v>2.8900000000000001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147</v>
      </c>
      <c r="AU349" s="249" t="s">
        <v>143</v>
      </c>
      <c r="AV349" s="13" t="s">
        <v>143</v>
      </c>
      <c r="AW349" s="13" t="s">
        <v>30</v>
      </c>
      <c r="AX349" s="13" t="s">
        <v>73</v>
      </c>
      <c r="AY349" s="249" t="s">
        <v>135</v>
      </c>
    </row>
    <row r="350" s="13" customFormat="1">
      <c r="A350" s="13"/>
      <c r="B350" s="239"/>
      <c r="C350" s="240"/>
      <c r="D350" s="234" t="s">
        <v>147</v>
      </c>
      <c r="E350" s="241" t="s">
        <v>1</v>
      </c>
      <c r="F350" s="242" t="s">
        <v>407</v>
      </c>
      <c r="G350" s="240"/>
      <c r="H350" s="243">
        <v>1.8300000000000001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147</v>
      </c>
      <c r="AU350" s="249" t="s">
        <v>143</v>
      </c>
      <c r="AV350" s="13" t="s">
        <v>143</v>
      </c>
      <c r="AW350" s="13" t="s">
        <v>30</v>
      </c>
      <c r="AX350" s="13" t="s">
        <v>73</v>
      </c>
      <c r="AY350" s="249" t="s">
        <v>135</v>
      </c>
    </row>
    <row r="351" s="14" customFormat="1">
      <c r="A351" s="14"/>
      <c r="B351" s="250"/>
      <c r="C351" s="251"/>
      <c r="D351" s="234" t="s">
        <v>147</v>
      </c>
      <c r="E351" s="252" t="s">
        <v>1</v>
      </c>
      <c r="F351" s="253" t="s">
        <v>163</v>
      </c>
      <c r="G351" s="251"/>
      <c r="H351" s="254">
        <v>4.7200000000000006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0" t="s">
        <v>147</v>
      </c>
      <c r="AU351" s="260" t="s">
        <v>143</v>
      </c>
      <c r="AV351" s="14" t="s">
        <v>142</v>
      </c>
      <c r="AW351" s="14" t="s">
        <v>30</v>
      </c>
      <c r="AX351" s="14" t="s">
        <v>81</v>
      </c>
      <c r="AY351" s="260" t="s">
        <v>135</v>
      </c>
    </row>
    <row r="352" s="2" customFormat="1" ht="24.15" customHeight="1">
      <c r="A352" s="38"/>
      <c r="B352" s="39"/>
      <c r="C352" s="220" t="s">
        <v>447</v>
      </c>
      <c r="D352" s="220" t="s">
        <v>138</v>
      </c>
      <c r="E352" s="221" t="s">
        <v>448</v>
      </c>
      <c r="F352" s="222" t="s">
        <v>449</v>
      </c>
      <c r="G352" s="223" t="s">
        <v>141</v>
      </c>
      <c r="H352" s="224">
        <v>4.7199999999999998</v>
      </c>
      <c r="I352" s="225"/>
      <c r="J352" s="226">
        <f>ROUND(I352*H352,2)</f>
        <v>0</v>
      </c>
      <c r="K352" s="227"/>
      <c r="L352" s="44"/>
      <c r="M352" s="228" t="s">
        <v>1</v>
      </c>
      <c r="N352" s="229" t="s">
        <v>41</v>
      </c>
      <c r="O352" s="92"/>
      <c r="P352" s="230">
        <f>O352*H352</f>
        <v>0</v>
      </c>
      <c r="Q352" s="230">
        <v>0.0015</v>
      </c>
      <c r="R352" s="230">
        <f>Q352*H352</f>
        <v>0.0070799999999999995</v>
      </c>
      <c r="S352" s="230">
        <v>0</v>
      </c>
      <c r="T352" s="231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2" t="s">
        <v>220</v>
      </c>
      <c r="AT352" s="232" t="s">
        <v>138</v>
      </c>
      <c r="AU352" s="232" t="s">
        <v>143</v>
      </c>
      <c r="AY352" s="17" t="s">
        <v>135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7" t="s">
        <v>144</v>
      </c>
      <c r="BK352" s="233">
        <f>ROUND(I352*H352,2)</f>
        <v>0</v>
      </c>
      <c r="BL352" s="17" t="s">
        <v>220</v>
      </c>
      <c r="BM352" s="232" t="s">
        <v>450</v>
      </c>
    </row>
    <row r="353" s="2" customFormat="1">
      <c r="A353" s="38"/>
      <c r="B353" s="39"/>
      <c r="C353" s="40"/>
      <c r="D353" s="234" t="s">
        <v>146</v>
      </c>
      <c r="E353" s="40"/>
      <c r="F353" s="235" t="s">
        <v>449</v>
      </c>
      <c r="G353" s="40"/>
      <c r="H353" s="40"/>
      <c r="I353" s="236"/>
      <c r="J353" s="40"/>
      <c r="K353" s="40"/>
      <c r="L353" s="44"/>
      <c r="M353" s="237"/>
      <c r="N353" s="238"/>
      <c r="O353" s="92"/>
      <c r="P353" s="92"/>
      <c r="Q353" s="92"/>
      <c r="R353" s="92"/>
      <c r="S353" s="92"/>
      <c r="T353" s="93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146</v>
      </c>
      <c r="AU353" s="17" t="s">
        <v>143</v>
      </c>
    </row>
    <row r="354" s="13" customFormat="1">
      <c r="A354" s="13"/>
      <c r="B354" s="239"/>
      <c r="C354" s="240"/>
      <c r="D354" s="234" t="s">
        <v>147</v>
      </c>
      <c r="E354" s="241" t="s">
        <v>1</v>
      </c>
      <c r="F354" s="242" t="s">
        <v>295</v>
      </c>
      <c r="G354" s="240"/>
      <c r="H354" s="243">
        <v>2.8900000000000001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147</v>
      </c>
      <c r="AU354" s="249" t="s">
        <v>143</v>
      </c>
      <c r="AV354" s="13" t="s">
        <v>143</v>
      </c>
      <c r="AW354" s="13" t="s">
        <v>30</v>
      </c>
      <c r="AX354" s="13" t="s">
        <v>73</v>
      </c>
      <c r="AY354" s="249" t="s">
        <v>135</v>
      </c>
    </row>
    <row r="355" s="13" customFormat="1">
      <c r="A355" s="13"/>
      <c r="B355" s="239"/>
      <c r="C355" s="240"/>
      <c r="D355" s="234" t="s">
        <v>147</v>
      </c>
      <c r="E355" s="241" t="s">
        <v>1</v>
      </c>
      <c r="F355" s="242" t="s">
        <v>296</v>
      </c>
      <c r="G355" s="240"/>
      <c r="H355" s="243">
        <v>1.8300000000000001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147</v>
      </c>
      <c r="AU355" s="249" t="s">
        <v>143</v>
      </c>
      <c r="AV355" s="13" t="s">
        <v>143</v>
      </c>
      <c r="AW355" s="13" t="s">
        <v>30</v>
      </c>
      <c r="AX355" s="13" t="s">
        <v>73</v>
      </c>
      <c r="AY355" s="249" t="s">
        <v>135</v>
      </c>
    </row>
    <row r="356" s="14" customFormat="1">
      <c r="A356" s="14"/>
      <c r="B356" s="250"/>
      <c r="C356" s="251"/>
      <c r="D356" s="234" t="s">
        <v>147</v>
      </c>
      <c r="E356" s="252" t="s">
        <v>1</v>
      </c>
      <c r="F356" s="253" t="s">
        <v>163</v>
      </c>
      <c r="G356" s="251"/>
      <c r="H356" s="254">
        <v>4.7200000000000006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0" t="s">
        <v>147</v>
      </c>
      <c r="AU356" s="260" t="s">
        <v>143</v>
      </c>
      <c r="AV356" s="14" t="s">
        <v>142</v>
      </c>
      <c r="AW356" s="14" t="s">
        <v>30</v>
      </c>
      <c r="AX356" s="14" t="s">
        <v>81</v>
      </c>
      <c r="AY356" s="260" t="s">
        <v>135</v>
      </c>
    </row>
    <row r="357" s="2" customFormat="1" ht="16.5" customHeight="1">
      <c r="A357" s="38"/>
      <c r="B357" s="39"/>
      <c r="C357" s="220" t="s">
        <v>451</v>
      </c>
      <c r="D357" s="220" t="s">
        <v>138</v>
      </c>
      <c r="E357" s="221" t="s">
        <v>452</v>
      </c>
      <c r="F357" s="222" t="s">
        <v>453</v>
      </c>
      <c r="G357" s="223" t="s">
        <v>253</v>
      </c>
      <c r="H357" s="224">
        <v>27.469999999999999</v>
      </c>
      <c r="I357" s="225"/>
      <c r="J357" s="226">
        <f>ROUND(I357*H357,2)</f>
        <v>0</v>
      </c>
      <c r="K357" s="227"/>
      <c r="L357" s="44"/>
      <c r="M357" s="228" t="s">
        <v>1</v>
      </c>
      <c r="N357" s="229" t="s">
        <v>41</v>
      </c>
      <c r="O357" s="92"/>
      <c r="P357" s="230">
        <f>O357*H357</f>
        <v>0</v>
      </c>
      <c r="Q357" s="230">
        <v>3.0000000000000001E-05</v>
      </c>
      <c r="R357" s="230">
        <f>Q357*H357</f>
        <v>0.00082410000000000003</v>
      </c>
      <c r="S357" s="230">
        <v>0</v>
      </c>
      <c r="T357" s="231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2" t="s">
        <v>220</v>
      </c>
      <c r="AT357" s="232" t="s">
        <v>138</v>
      </c>
      <c r="AU357" s="232" t="s">
        <v>143</v>
      </c>
      <c r="AY357" s="17" t="s">
        <v>135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7" t="s">
        <v>144</v>
      </c>
      <c r="BK357" s="233">
        <f>ROUND(I357*H357,2)</f>
        <v>0</v>
      </c>
      <c r="BL357" s="17" t="s">
        <v>220</v>
      </c>
      <c r="BM357" s="232" t="s">
        <v>454</v>
      </c>
    </row>
    <row r="358" s="2" customFormat="1">
      <c r="A358" s="38"/>
      <c r="B358" s="39"/>
      <c r="C358" s="40"/>
      <c r="D358" s="234" t="s">
        <v>146</v>
      </c>
      <c r="E358" s="40"/>
      <c r="F358" s="235" t="s">
        <v>453</v>
      </c>
      <c r="G358" s="40"/>
      <c r="H358" s="40"/>
      <c r="I358" s="236"/>
      <c r="J358" s="40"/>
      <c r="K358" s="40"/>
      <c r="L358" s="44"/>
      <c r="M358" s="237"/>
      <c r="N358" s="238"/>
      <c r="O358" s="92"/>
      <c r="P358" s="92"/>
      <c r="Q358" s="92"/>
      <c r="R358" s="92"/>
      <c r="S358" s="92"/>
      <c r="T358" s="93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146</v>
      </c>
      <c r="AU358" s="17" t="s">
        <v>143</v>
      </c>
    </row>
    <row r="359" s="13" customFormat="1">
      <c r="A359" s="13"/>
      <c r="B359" s="239"/>
      <c r="C359" s="240"/>
      <c r="D359" s="234" t="s">
        <v>147</v>
      </c>
      <c r="E359" s="241" t="s">
        <v>1</v>
      </c>
      <c r="F359" s="242" t="s">
        <v>455</v>
      </c>
      <c r="G359" s="240"/>
      <c r="H359" s="243">
        <v>14.609999999999999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147</v>
      </c>
      <c r="AU359" s="249" t="s">
        <v>143</v>
      </c>
      <c r="AV359" s="13" t="s">
        <v>143</v>
      </c>
      <c r="AW359" s="13" t="s">
        <v>30</v>
      </c>
      <c r="AX359" s="13" t="s">
        <v>73</v>
      </c>
      <c r="AY359" s="249" t="s">
        <v>135</v>
      </c>
    </row>
    <row r="360" s="13" customFormat="1">
      <c r="A360" s="13"/>
      <c r="B360" s="239"/>
      <c r="C360" s="240"/>
      <c r="D360" s="234" t="s">
        <v>147</v>
      </c>
      <c r="E360" s="241" t="s">
        <v>1</v>
      </c>
      <c r="F360" s="242" t="s">
        <v>456</v>
      </c>
      <c r="G360" s="240"/>
      <c r="H360" s="243">
        <v>6.7999999999999998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147</v>
      </c>
      <c r="AU360" s="249" t="s">
        <v>143</v>
      </c>
      <c r="AV360" s="13" t="s">
        <v>143</v>
      </c>
      <c r="AW360" s="13" t="s">
        <v>30</v>
      </c>
      <c r="AX360" s="13" t="s">
        <v>73</v>
      </c>
      <c r="AY360" s="249" t="s">
        <v>135</v>
      </c>
    </row>
    <row r="361" s="13" customFormat="1">
      <c r="A361" s="13"/>
      <c r="B361" s="239"/>
      <c r="C361" s="240"/>
      <c r="D361" s="234" t="s">
        <v>147</v>
      </c>
      <c r="E361" s="241" t="s">
        <v>1</v>
      </c>
      <c r="F361" s="242" t="s">
        <v>457</v>
      </c>
      <c r="G361" s="240"/>
      <c r="H361" s="243">
        <v>6.0599999999999996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147</v>
      </c>
      <c r="AU361" s="249" t="s">
        <v>143</v>
      </c>
      <c r="AV361" s="13" t="s">
        <v>143</v>
      </c>
      <c r="AW361" s="13" t="s">
        <v>30</v>
      </c>
      <c r="AX361" s="13" t="s">
        <v>73</v>
      </c>
      <c r="AY361" s="249" t="s">
        <v>135</v>
      </c>
    </row>
    <row r="362" s="14" customFormat="1">
      <c r="A362" s="14"/>
      <c r="B362" s="250"/>
      <c r="C362" s="251"/>
      <c r="D362" s="234" t="s">
        <v>147</v>
      </c>
      <c r="E362" s="252" t="s">
        <v>1</v>
      </c>
      <c r="F362" s="253" t="s">
        <v>163</v>
      </c>
      <c r="G362" s="251"/>
      <c r="H362" s="254">
        <v>27.469999999999999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147</v>
      </c>
      <c r="AU362" s="260" t="s">
        <v>143</v>
      </c>
      <c r="AV362" s="14" t="s">
        <v>142</v>
      </c>
      <c r="AW362" s="14" t="s">
        <v>30</v>
      </c>
      <c r="AX362" s="14" t="s">
        <v>81</v>
      </c>
      <c r="AY362" s="260" t="s">
        <v>135</v>
      </c>
    </row>
    <row r="363" s="2" customFormat="1" ht="16.5" customHeight="1">
      <c r="A363" s="38"/>
      <c r="B363" s="39"/>
      <c r="C363" s="220" t="s">
        <v>458</v>
      </c>
      <c r="D363" s="220" t="s">
        <v>138</v>
      </c>
      <c r="E363" s="221" t="s">
        <v>459</v>
      </c>
      <c r="F363" s="222" t="s">
        <v>460</v>
      </c>
      <c r="G363" s="223" t="s">
        <v>253</v>
      </c>
      <c r="H363" s="224">
        <v>12.859999999999999</v>
      </c>
      <c r="I363" s="225"/>
      <c r="J363" s="226">
        <f>ROUND(I363*H363,2)</f>
        <v>0</v>
      </c>
      <c r="K363" s="227"/>
      <c r="L363" s="44"/>
      <c r="M363" s="228" t="s">
        <v>1</v>
      </c>
      <c r="N363" s="229" t="s">
        <v>41</v>
      </c>
      <c r="O363" s="92"/>
      <c r="P363" s="230">
        <f>O363*H363</f>
        <v>0</v>
      </c>
      <c r="Q363" s="230">
        <v>0.00032000000000000003</v>
      </c>
      <c r="R363" s="230">
        <f>Q363*H363</f>
        <v>0.0041152000000000003</v>
      </c>
      <c r="S363" s="230">
        <v>0</v>
      </c>
      <c r="T363" s="231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2" t="s">
        <v>220</v>
      </c>
      <c r="AT363" s="232" t="s">
        <v>138</v>
      </c>
      <c r="AU363" s="232" t="s">
        <v>143</v>
      </c>
      <c r="AY363" s="17" t="s">
        <v>135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7" t="s">
        <v>144</v>
      </c>
      <c r="BK363" s="233">
        <f>ROUND(I363*H363,2)</f>
        <v>0</v>
      </c>
      <c r="BL363" s="17" t="s">
        <v>220</v>
      </c>
      <c r="BM363" s="232" t="s">
        <v>461</v>
      </c>
    </row>
    <row r="364" s="2" customFormat="1">
      <c r="A364" s="38"/>
      <c r="B364" s="39"/>
      <c r="C364" s="40"/>
      <c r="D364" s="234" t="s">
        <v>146</v>
      </c>
      <c r="E364" s="40"/>
      <c r="F364" s="235" t="s">
        <v>460</v>
      </c>
      <c r="G364" s="40"/>
      <c r="H364" s="40"/>
      <c r="I364" s="236"/>
      <c r="J364" s="40"/>
      <c r="K364" s="40"/>
      <c r="L364" s="44"/>
      <c r="M364" s="237"/>
      <c r="N364" s="238"/>
      <c r="O364" s="92"/>
      <c r="P364" s="92"/>
      <c r="Q364" s="92"/>
      <c r="R364" s="92"/>
      <c r="S364" s="92"/>
      <c r="T364" s="93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146</v>
      </c>
      <c r="AU364" s="17" t="s">
        <v>143</v>
      </c>
    </row>
    <row r="365" s="13" customFormat="1">
      <c r="A365" s="13"/>
      <c r="B365" s="239"/>
      <c r="C365" s="240"/>
      <c r="D365" s="234" t="s">
        <v>147</v>
      </c>
      <c r="E365" s="241" t="s">
        <v>1</v>
      </c>
      <c r="F365" s="242" t="s">
        <v>456</v>
      </c>
      <c r="G365" s="240"/>
      <c r="H365" s="243">
        <v>6.7999999999999998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147</v>
      </c>
      <c r="AU365" s="249" t="s">
        <v>143</v>
      </c>
      <c r="AV365" s="13" t="s">
        <v>143</v>
      </c>
      <c r="AW365" s="13" t="s">
        <v>30</v>
      </c>
      <c r="AX365" s="13" t="s">
        <v>73</v>
      </c>
      <c r="AY365" s="249" t="s">
        <v>135</v>
      </c>
    </row>
    <row r="366" s="13" customFormat="1">
      <c r="A366" s="13"/>
      <c r="B366" s="239"/>
      <c r="C366" s="240"/>
      <c r="D366" s="234" t="s">
        <v>147</v>
      </c>
      <c r="E366" s="241" t="s">
        <v>1</v>
      </c>
      <c r="F366" s="242" t="s">
        <v>457</v>
      </c>
      <c r="G366" s="240"/>
      <c r="H366" s="243">
        <v>6.0599999999999996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147</v>
      </c>
      <c r="AU366" s="249" t="s">
        <v>143</v>
      </c>
      <c r="AV366" s="13" t="s">
        <v>143</v>
      </c>
      <c r="AW366" s="13" t="s">
        <v>30</v>
      </c>
      <c r="AX366" s="13" t="s">
        <v>73</v>
      </c>
      <c r="AY366" s="249" t="s">
        <v>135</v>
      </c>
    </row>
    <row r="367" s="14" customFormat="1">
      <c r="A367" s="14"/>
      <c r="B367" s="250"/>
      <c r="C367" s="251"/>
      <c r="D367" s="234" t="s">
        <v>147</v>
      </c>
      <c r="E367" s="252" t="s">
        <v>1</v>
      </c>
      <c r="F367" s="253" t="s">
        <v>163</v>
      </c>
      <c r="G367" s="251"/>
      <c r="H367" s="254">
        <v>12.859999999999999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147</v>
      </c>
      <c r="AU367" s="260" t="s">
        <v>143</v>
      </c>
      <c r="AV367" s="14" t="s">
        <v>142</v>
      </c>
      <c r="AW367" s="14" t="s">
        <v>30</v>
      </c>
      <c r="AX367" s="14" t="s">
        <v>81</v>
      </c>
      <c r="AY367" s="260" t="s">
        <v>135</v>
      </c>
    </row>
    <row r="368" s="2" customFormat="1" ht="24.15" customHeight="1">
      <c r="A368" s="38"/>
      <c r="B368" s="39"/>
      <c r="C368" s="220" t="s">
        <v>462</v>
      </c>
      <c r="D368" s="220" t="s">
        <v>138</v>
      </c>
      <c r="E368" s="221" t="s">
        <v>463</v>
      </c>
      <c r="F368" s="222" t="s">
        <v>464</v>
      </c>
      <c r="G368" s="223" t="s">
        <v>141</v>
      </c>
      <c r="H368" s="224">
        <v>14.220000000000001</v>
      </c>
      <c r="I368" s="225"/>
      <c r="J368" s="226">
        <f>ROUND(I368*H368,2)</f>
        <v>0</v>
      </c>
      <c r="K368" s="227"/>
      <c r="L368" s="44"/>
      <c r="M368" s="228" t="s">
        <v>1</v>
      </c>
      <c r="N368" s="229" t="s">
        <v>41</v>
      </c>
      <c r="O368" s="92"/>
      <c r="P368" s="230">
        <f>O368*H368</f>
        <v>0</v>
      </c>
      <c r="Q368" s="230">
        <v>5.0000000000000002E-05</v>
      </c>
      <c r="R368" s="230">
        <f>Q368*H368</f>
        <v>0.00071100000000000004</v>
      </c>
      <c r="S368" s="230">
        <v>0</v>
      </c>
      <c r="T368" s="231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2" t="s">
        <v>220</v>
      </c>
      <c r="AT368" s="232" t="s">
        <v>138</v>
      </c>
      <c r="AU368" s="232" t="s">
        <v>143</v>
      </c>
      <c r="AY368" s="17" t="s">
        <v>135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7" t="s">
        <v>144</v>
      </c>
      <c r="BK368" s="233">
        <f>ROUND(I368*H368,2)</f>
        <v>0</v>
      </c>
      <c r="BL368" s="17" t="s">
        <v>220</v>
      </c>
      <c r="BM368" s="232" t="s">
        <v>465</v>
      </c>
    </row>
    <row r="369" s="2" customFormat="1">
      <c r="A369" s="38"/>
      <c r="B369" s="39"/>
      <c r="C369" s="40"/>
      <c r="D369" s="234" t="s">
        <v>146</v>
      </c>
      <c r="E369" s="40"/>
      <c r="F369" s="235" t="s">
        <v>464</v>
      </c>
      <c r="G369" s="40"/>
      <c r="H369" s="40"/>
      <c r="I369" s="236"/>
      <c r="J369" s="40"/>
      <c r="K369" s="40"/>
      <c r="L369" s="44"/>
      <c r="M369" s="237"/>
      <c r="N369" s="238"/>
      <c r="O369" s="92"/>
      <c r="P369" s="92"/>
      <c r="Q369" s="92"/>
      <c r="R369" s="92"/>
      <c r="S369" s="92"/>
      <c r="T369" s="93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146</v>
      </c>
      <c r="AU369" s="17" t="s">
        <v>143</v>
      </c>
    </row>
    <row r="370" s="2" customFormat="1" ht="24.15" customHeight="1">
      <c r="A370" s="38"/>
      <c r="B370" s="39"/>
      <c r="C370" s="220" t="s">
        <v>466</v>
      </c>
      <c r="D370" s="220" t="s">
        <v>138</v>
      </c>
      <c r="E370" s="221" t="s">
        <v>467</v>
      </c>
      <c r="F370" s="222" t="s">
        <v>468</v>
      </c>
      <c r="G370" s="223" t="s">
        <v>211</v>
      </c>
      <c r="H370" s="224">
        <v>0.48599999999999999</v>
      </c>
      <c r="I370" s="225"/>
      <c r="J370" s="226">
        <f>ROUND(I370*H370,2)</f>
        <v>0</v>
      </c>
      <c r="K370" s="227"/>
      <c r="L370" s="44"/>
      <c r="M370" s="228" t="s">
        <v>1</v>
      </c>
      <c r="N370" s="229" t="s">
        <v>41</v>
      </c>
      <c r="O370" s="92"/>
      <c r="P370" s="230">
        <f>O370*H370</f>
        <v>0</v>
      </c>
      <c r="Q370" s="230">
        <v>0</v>
      </c>
      <c r="R370" s="230">
        <f>Q370*H370</f>
        <v>0</v>
      </c>
      <c r="S370" s="230">
        <v>0</v>
      </c>
      <c r="T370" s="231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2" t="s">
        <v>220</v>
      </c>
      <c r="AT370" s="232" t="s">
        <v>138</v>
      </c>
      <c r="AU370" s="232" t="s">
        <v>143</v>
      </c>
      <c r="AY370" s="17" t="s">
        <v>135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7" t="s">
        <v>144</v>
      </c>
      <c r="BK370" s="233">
        <f>ROUND(I370*H370,2)</f>
        <v>0</v>
      </c>
      <c r="BL370" s="17" t="s">
        <v>220</v>
      </c>
      <c r="BM370" s="232" t="s">
        <v>469</v>
      </c>
    </row>
    <row r="371" s="2" customFormat="1">
      <c r="A371" s="38"/>
      <c r="B371" s="39"/>
      <c r="C371" s="40"/>
      <c r="D371" s="234" t="s">
        <v>146</v>
      </c>
      <c r="E371" s="40"/>
      <c r="F371" s="235" t="s">
        <v>468</v>
      </c>
      <c r="G371" s="40"/>
      <c r="H371" s="40"/>
      <c r="I371" s="236"/>
      <c r="J371" s="40"/>
      <c r="K371" s="40"/>
      <c r="L371" s="44"/>
      <c r="M371" s="237"/>
      <c r="N371" s="238"/>
      <c r="O371" s="92"/>
      <c r="P371" s="92"/>
      <c r="Q371" s="92"/>
      <c r="R371" s="92"/>
      <c r="S371" s="92"/>
      <c r="T371" s="93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146</v>
      </c>
      <c r="AU371" s="17" t="s">
        <v>143</v>
      </c>
    </row>
    <row r="372" s="12" customFormat="1" ht="22.8" customHeight="1">
      <c r="A372" s="12"/>
      <c r="B372" s="204"/>
      <c r="C372" s="205"/>
      <c r="D372" s="206" t="s">
        <v>72</v>
      </c>
      <c r="E372" s="218" t="s">
        <v>470</v>
      </c>
      <c r="F372" s="218" t="s">
        <v>471</v>
      </c>
      <c r="G372" s="205"/>
      <c r="H372" s="205"/>
      <c r="I372" s="208"/>
      <c r="J372" s="219">
        <f>BK372</f>
        <v>0</v>
      </c>
      <c r="K372" s="205"/>
      <c r="L372" s="210"/>
      <c r="M372" s="211"/>
      <c r="N372" s="212"/>
      <c r="O372" s="212"/>
      <c r="P372" s="213">
        <f>SUM(P373:P417)</f>
        <v>0</v>
      </c>
      <c r="Q372" s="212"/>
      <c r="R372" s="213">
        <f>SUM(R373:R417)</f>
        <v>0.49773729999999999</v>
      </c>
      <c r="S372" s="212"/>
      <c r="T372" s="214">
        <f>SUM(T373:T417)</f>
        <v>0.16544400000000001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5" t="s">
        <v>143</v>
      </c>
      <c r="AT372" s="216" t="s">
        <v>72</v>
      </c>
      <c r="AU372" s="216" t="s">
        <v>81</v>
      </c>
      <c r="AY372" s="215" t="s">
        <v>135</v>
      </c>
      <c r="BK372" s="217">
        <f>SUM(BK373:BK417)</f>
        <v>0</v>
      </c>
    </row>
    <row r="373" s="2" customFormat="1" ht="16.5" customHeight="1">
      <c r="A373" s="38"/>
      <c r="B373" s="39"/>
      <c r="C373" s="220" t="s">
        <v>472</v>
      </c>
      <c r="D373" s="220" t="s">
        <v>138</v>
      </c>
      <c r="E373" s="221" t="s">
        <v>473</v>
      </c>
      <c r="F373" s="222" t="s">
        <v>474</v>
      </c>
      <c r="G373" s="223" t="s">
        <v>141</v>
      </c>
      <c r="H373" s="224">
        <v>50.530000000000001</v>
      </c>
      <c r="I373" s="225"/>
      <c r="J373" s="226">
        <f>ROUND(I373*H373,2)</f>
        <v>0</v>
      </c>
      <c r="K373" s="227"/>
      <c r="L373" s="44"/>
      <c r="M373" s="228" t="s">
        <v>1</v>
      </c>
      <c r="N373" s="229" t="s">
        <v>41</v>
      </c>
      <c r="O373" s="92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2" t="s">
        <v>220</v>
      </c>
      <c r="AT373" s="232" t="s">
        <v>138</v>
      </c>
      <c r="AU373" s="232" t="s">
        <v>143</v>
      </c>
      <c r="AY373" s="17" t="s">
        <v>135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7" t="s">
        <v>144</v>
      </c>
      <c r="BK373" s="233">
        <f>ROUND(I373*H373,2)</f>
        <v>0</v>
      </c>
      <c r="BL373" s="17" t="s">
        <v>220</v>
      </c>
      <c r="BM373" s="232" t="s">
        <v>475</v>
      </c>
    </row>
    <row r="374" s="2" customFormat="1">
      <c r="A374" s="38"/>
      <c r="B374" s="39"/>
      <c r="C374" s="40"/>
      <c r="D374" s="234" t="s">
        <v>146</v>
      </c>
      <c r="E374" s="40"/>
      <c r="F374" s="235" t="s">
        <v>474</v>
      </c>
      <c r="G374" s="40"/>
      <c r="H374" s="40"/>
      <c r="I374" s="236"/>
      <c r="J374" s="40"/>
      <c r="K374" s="40"/>
      <c r="L374" s="44"/>
      <c r="M374" s="237"/>
      <c r="N374" s="238"/>
      <c r="O374" s="92"/>
      <c r="P374" s="92"/>
      <c r="Q374" s="92"/>
      <c r="R374" s="92"/>
      <c r="S374" s="92"/>
      <c r="T374" s="93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146</v>
      </c>
      <c r="AU374" s="17" t="s">
        <v>143</v>
      </c>
    </row>
    <row r="375" s="13" customFormat="1">
      <c r="A375" s="13"/>
      <c r="B375" s="239"/>
      <c r="C375" s="240"/>
      <c r="D375" s="234" t="s">
        <v>147</v>
      </c>
      <c r="E375" s="241" t="s">
        <v>1</v>
      </c>
      <c r="F375" s="242" t="s">
        <v>288</v>
      </c>
      <c r="G375" s="240"/>
      <c r="H375" s="243">
        <v>14.6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147</v>
      </c>
      <c r="AU375" s="249" t="s">
        <v>143</v>
      </c>
      <c r="AV375" s="13" t="s">
        <v>143</v>
      </c>
      <c r="AW375" s="13" t="s">
        <v>30</v>
      </c>
      <c r="AX375" s="13" t="s">
        <v>73</v>
      </c>
      <c r="AY375" s="249" t="s">
        <v>135</v>
      </c>
    </row>
    <row r="376" s="13" customFormat="1">
      <c r="A376" s="13"/>
      <c r="B376" s="239"/>
      <c r="C376" s="240"/>
      <c r="D376" s="234" t="s">
        <v>147</v>
      </c>
      <c r="E376" s="241" t="s">
        <v>1</v>
      </c>
      <c r="F376" s="242" t="s">
        <v>289</v>
      </c>
      <c r="G376" s="240"/>
      <c r="H376" s="243">
        <v>21.059999999999999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147</v>
      </c>
      <c r="AU376" s="249" t="s">
        <v>143</v>
      </c>
      <c r="AV376" s="13" t="s">
        <v>143</v>
      </c>
      <c r="AW376" s="13" t="s">
        <v>30</v>
      </c>
      <c r="AX376" s="13" t="s">
        <v>73</v>
      </c>
      <c r="AY376" s="249" t="s">
        <v>135</v>
      </c>
    </row>
    <row r="377" s="13" customFormat="1">
      <c r="A377" s="13"/>
      <c r="B377" s="239"/>
      <c r="C377" s="240"/>
      <c r="D377" s="234" t="s">
        <v>147</v>
      </c>
      <c r="E377" s="241" t="s">
        <v>1</v>
      </c>
      <c r="F377" s="242" t="s">
        <v>290</v>
      </c>
      <c r="G377" s="240"/>
      <c r="H377" s="243">
        <v>14.869999999999999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147</v>
      </c>
      <c r="AU377" s="249" t="s">
        <v>143</v>
      </c>
      <c r="AV377" s="13" t="s">
        <v>143</v>
      </c>
      <c r="AW377" s="13" t="s">
        <v>30</v>
      </c>
      <c r="AX377" s="13" t="s">
        <v>73</v>
      </c>
      <c r="AY377" s="249" t="s">
        <v>135</v>
      </c>
    </row>
    <row r="378" s="14" customFormat="1">
      <c r="A378" s="14"/>
      <c r="B378" s="250"/>
      <c r="C378" s="251"/>
      <c r="D378" s="234" t="s">
        <v>147</v>
      </c>
      <c r="E378" s="252" t="s">
        <v>1</v>
      </c>
      <c r="F378" s="253" t="s">
        <v>163</v>
      </c>
      <c r="G378" s="251"/>
      <c r="H378" s="254">
        <v>50.529999999999994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0" t="s">
        <v>147</v>
      </c>
      <c r="AU378" s="260" t="s">
        <v>143</v>
      </c>
      <c r="AV378" s="14" t="s">
        <v>142</v>
      </c>
      <c r="AW378" s="14" t="s">
        <v>30</v>
      </c>
      <c r="AX378" s="14" t="s">
        <v>81</v>
      </c>
      <c r="AY378" s="260" t="s">
        <v>135</v>
      </c>
    </row>
    <row r="379" s="2" customFormat="1" ht="24.15" customHeight="1">
      <c r="A379" s="38"/>
      <c r="B379" s="39"/>
      <c r="C379" s="220" t="s">
        <v>476</v>
      </c>
      <c r="D379" s="220" t="s">
        <v>138</v>
      </c>
      <c r="E379" s="221" t="s">
        <v>477</v>
      </c>
      <c r="F379" s="222" t="s">
        <v>478</v>
      </c>
      <c r="G379" s="223" t="s">
        <v>141</v>
      </c>
      <c r="H379" s="224">
        <v>50.530000000000001</v>
      </c>
      <c r="I379" s="225"/>
      <c r="J379" s="226">
        <f>ROUND(I379*H379,2)</f>
        <v>0</v>
      </c>
      <c r="K379" s="227"/>
      <c r="L379" s="44"/>
      <c r="M379" s="228" t="s">
        <v>1</v>
      </c>
      <c r="N379" s="229" t="s">
        <v>41</v>
      </c>
      <c r="O379" s="92"/>
      <c r="P379" s="230">
        <f>O379*H379</f>
        <v>0</v>
      </c>
      <c r="Q379" s="230">
        <v>0.00315</v>
      </c>
      <c r="R379" s="230">
        <f>Q379*H379</f>
        <v>0.15916949999999999</v>
      </c>
      <c r="S379" s="230">
        <v>0</v>
      </c>
      <c r="T379" s="231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2" t="s">
        <v>220</v>
      </c>
      <c r="AT379" s="232" t="s">
        <v>138</v>
      </c>
      <c r="AU379" s="232" t="s">
        <v>143</v>
      </c>
      <c r="AY379" s="17" t="s">
        <v>135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7" t="s">
        <v>144</v>
      </c>
      <c r="BK379" s="233">
        <f>ROUND(I379*H379,2)</f>
        <v>0</v>
      </c>
      <c r="BL379" s="17" t="s">
        <v>220</v>
      </c>
      <c r="BM379" s="232" t="s">
        <v>479</v>
      </c>
    </row>
    <row r="380" s="2" customFormat="1">
      <c r="A380" s="38"/>
      <c r="B380" s="39"/>
      <c r="C380" s="40"/>
      <c r="D380" s="234" t="s">
        <v>146</v>
      </c>
      <c r="E380" s="40"/>
      <c r="F380" s="235" t="s">
        <v>478</v>
      </c>
      <c r="G380" s="40"/>
      <c r="H380" s="40"/>
      <c r="I380" s="236"/>
      <c r="J380" s="40"/>
      <c r="K380" s="40"/>
      <c r="L380" s="44"/>
      <c r="M380" s="237"/>
      <c r="N380" s="238"/>
      <c r="O380" s="92"/>
      <c r="P380" s="92"/>
      <c r="Q380" s="92"/>
      <c r="R380" s="92"/>
      <c r="S380" s="92"/>
      <c r="T380" s="93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146</v>
      </c>
      <c r="AU380" s="17" t="s">
        <v>143</v>
      </c>
    </row>
    <row r="381" s="2" customFormat="1" ht="24.15" customHeight="1">
      <c r="A381" s="38"/>
      <c r="B381" s="39"/>
      <c r="C381" s="220" t="s">
        <v>480</v>
      </c>
      <c r="D381" s="220" t="s">
        <v>138</v>
      </c>
      <c r="E381" s="221" t="s">
        <v>481</v>
      </c>
      <c r="F381" s="222" t="s">
        <v>482</v>
      </c>
      <c r="G381" s="223" t="s">
        <v>141</v>
      </c>
      <c r="H381" s="224">
        <v>35.93</v>
      </c>
      <c r="I381" s="225"/>
      <c r="J381" s="226">
        <f>ROUND(I381*H381,2)</f>
        <v>0</v>
      </c>
      <c r="K381" s="227"/>
      <c r="L381" s="44"/>
      <c r="M381" s="228" t="s">
        <v>1</v>
      </c>
      <c r="N381" s="229" t="s">
        <v>41</v>
      </c>
      <c r="O381" s="92"/>
      <c r="P381" s="230">
        <f>O381*H381</f>
        <v>0</v>
      </c>
      <c r="Q381" s="230">
        <v>0.0044999999999999997</v>
      </c>
      <c r="R381" s="230">
        <f>Q381*H381</f>
        <v>0.161685</v>
      </c>
      <c r="S381" s="230">
        <v>0</v>
      </c>
      <c r="T381" s="231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2" t="s">
        <v>220</v>
      </c>
      <c r="AT381" s="232" t="s">
        <v>138</v>
      </c>
      <c r="AU381" s="232" t="s">
        <v>143</v>
      </c>
      <c r="AY381" s="17" t="s">
        <v>135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7" t="s">
        <v>144</v>
      </c>
      <c r="BK381" s="233">
        <f>ROUND(I381*H381,2)</f>
        <v>0</v>
      </c>
      <c r="BL381" s="17" t="s">
        <v>220</v>
      </c>
      <c r="BM381" s="232" t="s">
        <v>483</v>
      </c>
    </row>
    <row r="382" s="2" customFormat="1">
      <c r="A382" s="38"/>
      <c r="B382" s="39"/>
      <c r="C382" s="40"/>
      <c r="D382" s="234" t="s">
        <v>146</v>
      </c>
      <c r="E382" s="40"/>
      <c r="F382" s="235" t="s">
        <v>482</v>
      </c>
      <c r="G382" s="40"/>
      <c r="H382" s="40"/>
      <c r="I382" s="236"/>
      <c r="J382" s="40"/>
      <c r="K382" s="40"/>
      <c r="L382" s="44"/>
      <c r="M382" s="237"/>
      <c r="N382" s="238"/>
      <c r="O382" s="92"/>
      <c r="P382" s="92"/>
      <c r="Q382" s="92"/>
      <c r="R382" s="92"/>
      <c r="S382" s="92"/>
      <c r="T382" s="93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146</v>
      </c>
      <c r="AU382" s="17" t="s">
        <v>143</v>
      </c>
    </row>
    <row r="383" s="13" customFormat="1">
      <c r="A383" s="13"/>
      <c r="B383" s="239"/>
      <c r="C383" s="240"/>
      <c r="D383" s="234" t="s">
        <v>147</v>
      </c>
      <c r="E383" s="241" t="s">
        <v>1</v>
      </c>
      <c r="F383" s="242" t="s">
        <v>289</v>
      </c>
      <c r="G383" s="240"/>
      <c r="H383" s="243">
        <v>21.059999999999999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147</v>
      </c>
      <c r="AU383" s="249" t="s">
        <v>143</v>
      </c>
      <c r="AV383" s="13" t="s">
        <v>143</v>
      </c>
      <c r="AW383" s="13" t="s">
        <v>30</v>
      </c>
      <c r="AX383" s="13" t="s">
        <v>73</v>
      </c>
      <c r="AY383" s="249" t="s">
        <v>135</v>
      </c>
    </row>
    <row r="384" s="13" customFormat="1">
      <c r="A384" s="13"/>
      <c r="B384" s="239"/>
      <c r="C384" s="240"/>
      <c r="D384" s="234" t="s">
        <v>147</v>
      </c>
      <c r="E384" s="241" t="s">
        <v>1</v>
      </c>
      <c r="F384" s="242" t="s">
        <v>290</v>
      </c>
      <c r="G384" s="240"/>
      <c r="H384" s="243">
        <v>14.869999999999999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147</v>
      </c>
      <c r="AU384" s="249" t="s">
        <v>143</v>
      </c>
      <c r="AV384" s="13" t="s">
        <v>143</v>
      </c>
      <c r="AW384" s="13" t="s">
        <v>30</v>
      </c>
      <c r="AX384" s="13" t="s">
        <v>73</v>
      </c>
      <c r="AY384" s="249" t="s">
        <v>135</v>
      </c>
    </row>
    <row r="385" s="14" customFormat="1">
      <c r="A385" s="14"/>
      <c r="B385" s="250"/>
      <c r="C385" s="251"/>
      <c r="D385" s="234" t="s">
        <v>147</v>
      </c>
      <c r="E385" s="252" t="s">
        <v>1</v>
      </c>
      <c r="F385" s="253" t="s">
        <v>163</v>
      </c>
      <c r="G385" s="251"/>
      <c r="H385" s="254">
        <v>35.93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147</v>
      </c>
      <c r="AU385" s="260" t="s">
        <v>143</v>
      </c>
      <c r="AV385" s="14" t="s">
        <v>142</v>
      </c>
      <c r="AW385" s="14" t="s">
        <v>30</v>
      </c>
      <c r="AX385" s="14" t="s">
        <v>81</v>
      </c>
      <c r="AY385" s="260" t="s">
        <v>135</v>
      </c>
    </row>
    <row r="386" s="2" customFormat="1" ht="24.15" customHeight="1">
      <c r="A386" s="38"/>
      <c r="B386" s="39"/>
      <c r="C386" s="220" t="s">
        <v>484</v>
      </c>
      <c r="D386" s="220" t="s">
        <v>138</v>
      </c>
      <c r="E386" s="221" t="s">
        <v>485</v>
      </c>
      <c r="F386" s="222" t="s">
        <v>486</v>
      </c>
      <c r="G386" s="223" t="s">
        <v>141</v>
      </c>
      <c r="H386" s="224">
        <v>50.530000000000001</v>
      </c>
      <c r="I386" s="225"/>
      <c r="J386" s="226">
        <f>ROUND(I386*H386,2)</f>
        <v>0</v>
      </c>
      <c r="K386" s="227"/>
      <c r="L386" s="44"/>
      <c r="M386" s="228" t="s">
        <v>1</v>
      </c>
      <c r="N386" s="229" t="s">
        <v>41</v>
      </c>
      <c r="O386" s="92"/>
      <c r="P386" s="230">
        <f>O386*H386</f>
        <v>0</v>
      </c>
      <c r="Q386" s="230">
        <v>0</v>
      </c>
      <c r="R386" s="230">
        <f>Q386*H386</f>
        <v>0</v>
      </c>
      <c r="S386" s="230">
        <v>0.0030000000000000001</v>
      </c>
      <c r="T386" s="231">
        <f>S386*H386</f>
        <v>0.15159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2" t="s">
        <v>220</v>
      </c>
      <c r="AT386" s="232" t="s">
        <v>138</v>
      </c>
      <c r="AU386" s="232" t="s">
        <v>143</v>
      </c>
      <c r="AY386" s="17" t="s">
        <v>135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7" t="s">
        <v>144</v>
      </c>
      <c r="BK386" s="233">
        <f>ROUND(I386*H386,2)</f>
        <v>0</v>
      </c>
      <c r="BL386" s="17" t="s">
        <v>220</v>
      </c>
      <c r="BM386" s="232" t="s">
        <v>487</v>
      </c>
    </row>
    <row r="387" s="2" customFormat="1">
      <c r="A387" s="38"/>
      <c r="B387" s="39"/>
      <c r="C387" s="40"/>
      <c r="D387" s="234" t="s">
        <v>146</v>
      </c>
      <c r="E387" s="40"/>
      <c r="F387" s="235" t="s">
        <v>486</v>
      </c>
      <c r="G387" s="40"/>
      <c r="H387" s="40"/>
      <c r="I387" s="236"/>
      <c r="J387" s="40"/>
      <c r="K387" s="40"/>
      <c r="L387" s="44"/>
      <c r="M387" s="237"/>
      <c r="N387" s="238"/>
      <c r="O387" s="92"/>
      <c r="P387" s="92"/>
      <c r="Q387" s="92"/>
      <c r="R387" s="92"/>
      <c r="S387" s="92"/>
      <c r="T387" s="93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146</v>
      </c>
      <c r="AU387" s="17" t="s">
        <v>143</v>
      </c>
    </row>
    <row r="388" s="2" customFormat="1" ht="16.5" customHeight="1">
      <c r="A388" s="38"/>
      <c r="B388" s="39"/>
      <c r="C388" s="220" t="s">
        <v>488</v>
      </c>
      <c r="D388" s="220" t="s">
        <v>138</v>
      </c>
      <c r="E388" s="221" t="s">
        <v>489</v>
      </c>
      <c r="F388" s="222" t="s">
        <v>490</v>
      </c>
      <c r="G388" s="223" t="s">
        <v>141</v>
      </c>
      <c r="H388" s="224">
        <v>50.530000000000001</v>
      </c>
      <c r="I388" s="225"/>
      <c r="J388" s="226">
        <f>ROUND(I388*H388,2)</f>
        <v>0</v>
      </c>
      <c r="K388" s="227"/>
      <c r="L388" s="44"/>
      <c r="M388" s="228" t="s">
        <v>1</v>
      </c>
      <c r="N388" s="229" t="s">
        <v>41</v>
      </c>
      <c r="O388" s="92"/>
      <c r="P388" s="230">
        <f>O388*H388</f>
        <v>0</v>
      </c>
      <c r="Q388" s="230">
        <v>0.00029999999999999997</v>
      </c>
      <c r="R388" s="230">
        <f>Q388*H388</f>
        <v>0.015158999999999999</v>
      </c>
      <c r="S388" s="230">
        <v>0</v>
      </c>
      <c r="T388" s="231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2" t="s">
        <v>220</v>
      </c>
      <c r="AT388" s="232" t="s">
        <v>138</v>
      </c>
      <c r="AU388" s="232" t="s">
        <v>143</v>
      </c>
      <c r="AY388" s="17" t="s">
        <v>135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7" t="s">
        <v>144</v>
      </c>
      <c r="BK388" s="233">
        <f>ROUND(I388*H388,2)</f>
        <v>0</v>
      </c>
      <c r="BL388" s="17" t="s">
        <v>220</v>
      </c>
      <c r="BM388" s="232" t="s">
        <v>491</v>
      </c>
    </row>
    <row r="389" s="2" customFormat="1">
      <c r="A389" s="38"/>
      <c r="B389" s="39"/>
      <c r="C389" s="40"/>
      <c r="D389" s="234" t="s">
        <v>146</v>
      </c>
      <c r="E389" s="40"/>
      <c r="F389" s="235" t="s">
        <v>490</v>
      </c>
      <c r="G389" s="40"/>
      <c r="H389" s="40"/>
      <c r="I389" s="236"/>
      <c r="J389" s="40"/>
      <c r="K389" s="40"/>
      <c r="L389" s="44"/>
      <c r="M389" s="237"/>
      <c r="N389" s="238"/>
      <c r="O389" s="92"/>
      <c r="P389" s="92"/>
      <c r="Q389" s="92"/>
      <c r="R389" s="92"/>
      <c r="S389" s="92"/>
      <c r="T389" s="93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146</v>
      </c>
      <c r="AU389" s="17" t="s">
        <v>143</v>
      </c>
    </row>
    <row r="390" s="13" customFormat="1">
      <c r="A390" s="13"/>
      <c r="B390" s="239"/>
      <c r="C390" s="240"/>
      <c r="D390" s="234" t="s">
        <v>147</v>
      </c>
      <c r="E390" s="241" t="s">
        <v>1</v>
      </c>
      <c r="F390" s="242" t="s">
        <v>288</v>
      </c>
      <c r="G390" s="240"/>
      <c r="H390" s="243">
        <v>14.6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147</v>
      </c>
      <c r="AU390" s="249" t="s">
        <v>143</v>
      </c>
      <c r="AV390" s="13" t="s">
        <v>143</v>
      </c>
      <c r="AW390" s="13" t="s">
        <v>30</v>
      </c>
      <c r="AX390" s="13" t="s">
        <v>73</v>
      </c>
      <c r="AY390" s="249" t="s">
        <v>135</v>
      </c>
    </row>
    <row r="391" s="13" customFormat="1">
      <c r="A391" s="13"/>
      <c r="B391" s="239"/>
      <c r="C391" s="240"/>
      <c r="D391" s="234" t="s">
        <v>147</v>
      </c>
      <c r="E391" s="241" t="s">
        <v>1</v>
      </c>
      <c r="F391" s="242" t="s">
        <v>289</v>
      </c>
      <c r="G391" s="240"/>
      <c r="H391" s="243">
        <v>21.059999999999999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147</v>
      </c>
      <c r="AU391" s="249" t="s">
        <v>143</v>
      </c>
      <c r="AV391" s="13" t="s">
        <v>143</v>
      </c>
      <c r="AW391" s="13" t="s">
        <v>30</v>
      </c>
      <c r="AX391" s="13" t="s">
        <v>73</v>
      </c>
      <c r="AY391" s="249" t="s">
        <v>135</v>
      </c>
    </row>
    <row r="392" s="13" customFormat="1">
      <c r="A392" s="13"/>
      <c r="B392" s="239"/>
      <c r="C392" s="240"/>
      <c r="D392" s="234" t="s">
        <v>147</v>
      </c>
      <c r="E392" s="241" t="s">
        <v>1</v>
      </c>
      <c r="F392" s="242" t="s">
        <v>290</v>
      </c>
      <c r="G392" s="240"/>
      <c r="H392" s="243">
        <v>14.869999999999999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147</v>
      </c>
      <c r="AU392" s="249" t="s">
        <v>143</v>
      </c>
      <c r="AV392" s="13" t="s">
        <v>143</v>
      </c>
      <c r="AW392" s="13" t="s">
        <v>30</v>
      </c>
      <c r="AX392" s="13" t="s">
        <v>73</v>
      </c>
      <c r="AY392" s="249" t="s">
        <v>135</v>
      </c>
    </row>
    <row r="393" s="14" customFormat="1">
      <c r="A393" s="14"/>
      <c r="B393" s="250"/>
      <c r="C393" s="251"/>
      <c r="D393" s="234" t="s">
        <v>147</v>
      </c>
      <c r="E393" s="252" t="s">
        <v>1</v>
      </c>
      <c r="F393" s="253" t="s">
        <v>163</v>
      </c>
      <c r="G393" s="251"/>
      <c r="H393" s="254">
        <v>50.529999999999994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0" t="s">
        <v>147</v>
      </c>
      <c r="AU393" s="260" t="s">
        <v>143</v>
      </c>
      <c r="AV393" s="14" t="s">
        <v>142</v>
      </c>
      <c r="AW393" s="14" t="s">
        <v>30</v>
      </c>
      <c r="AX393" s="14" t="s">
        <v>81</v>
      </c>
      <c r="AY393" s="260" t="s">
        <v>135</v>
      </c>
    </row>
    <row r="394" s="2" customFormat="1" ht="16.5" customHeight="1">
      <c r="A394" s="38"/>
      <c r="B394" s="39"/>
      <c r="C394" s="261" t="s">
        <v>492</v>
      </c>
      <c r="D394" s="261" t="s">
        <v>245</v>
      </c>
      <c r="E394" s="262" t="s">
        <v>493</v>
      </c>
      <c r="F394" s="263" t="s">
        <v>494</v>
      </c>
      <c r="G394" s="264" t="s">
        <v>141</v>
      </c>
      <c r="H394" s="265">
        <v>55.582999999999998</v>
      </c>
      <c r="I394" s="266"/>
      <c r="J394" s="267">
        <f>ROUND(I394*H394,2)</f>
        <v>0</v>
      </c>
      <c r="K394" s="268"/>
      <c r="L394" s="269"/>
      <c r="M394" s="270" t="s">
        <v>1</v>
      </c>
      <c r="N394" s="271" t="s">
        <v>41</v>
      </c>
      <c r="O394" s="92"/>
      <c r="P394" s="230">
        <f>O394*H394</f>
        <v>0</v>
      </c>
      <c r="Q394" s="230">
        <v>0.00264</v>
      </c>
      <c r="R394" s="230">
        <f>Q394*H394</f>
        <v>0.14673912</v>
      </c>
      <c r="S394" s="230">
        <v>0</v>
      </c>
      <c r="T394" s="231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2" t="s">
        <v>248</v>
      </c>
      <c r="AT394" s="232" t="s">
        <v>245</v>
      </c>
      <c r="AU394" s="232" t="s">
        <v>143</v>
      </c>
      <c r="AY394" s="17" t="s">
        <v>135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7" t="s">
        <v>144</v>
      </c>
      <c r="BK394" s="233">
        <f>ROUND(I394*H394,2)</f>
        <v>0</v>
      </c>
      <c r="BL394" s="17" t="s">
        <v>220</v>
      </c>
      <c r="BM394" s="232" t="s">
        <v>495</v>
      </c>
    </row>
    <row r="395" s="2" customFormat="1">
      <c r="A395" s="38"/>
      <c r="B395" s="39"/>
      <c r="C395" s="40"/>
      <c r="D395" s="234" t="s">
        <v>146</v>
      </c>
      <c r="E395" s="40"/>
      <c r="F395" s="235" t="s">
        <v>494</v>
      </c>
      <c r="G395" s="40"/>
      <c r="H395" s="40"/>
      <c r="I395" s="236"/>
      <c r="J395" s="40"/>
      <c r="K395" s="40"/>
      <c r="L395" s="44"/>
      <c r="M395" s="237"/>
      <c r="N395" s="238"/>
      <c r="O395" s="92"/>
      <c r="P395" s="92"/>
      <c r="Q395" s="92"/>
      <c r="R395" s="92"/>
      <c r="S395" s="92"/>
      <c r="T395" s="93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146</v>
      </c>
      <c r="AU395" s="17" t="s">
        <v>143</v>
      </c>
    </row>
    <row r="396" s="13" customFormat="1">
      <c r="A396" s="13"/>
      <c r="B396" s="239"/>
      <c r="C396" s="240"/>
      <c r="D396" s="234" t="s">
        <v>147</v>
      </c>
      <c r="E396" s="241" t="s">
        <v>1</v>
      </c>
      <c r="F396" s="242" t="s">
        <v>496</v>
      </c>
      <c r="G396" s="240"/>
      <c r="H396" s="243">
        <v>55.582999999999998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147</v>
      </c>
      <c r="AU396" s="249" t="s">
        <v>143</v>
      </c>
      <c r="AV396" s="13" t="s">
        <v>143</v>
      </c>
      <c r="AW396" s="13" t="s">
        <v>30</v>
      </c>
      <c r="AX396" s="13" t="s">
        <v>81</v>
      </c>
      <c r="AY396" s="249" t="s">
        <v>135</v>
      </c>
    </row>
    <row r="397" s="2" customFormat="1" ht="21.75" customHeight="1">
      <c r="A397" s="38"/>
      <c r="B397" s="39"/>
      <c r="C397" s="220" t="s">
        <v>497</v>
      </c>
      <c r="D397" s="220" t="s">
        <v>138</v>
      </c>
      <c r="E397" s="221" t="s">
        <v>498</v>
      </c>
      <c r="F397" s="222" t="s">
        <v>499</v>
      </c>
      <c r="G397" s="223" t="s">
        <v>253</v>
      </c>
      <c r="H397" s="224">
        <v>46.18</v>
      </c>
      <c r="I397" s="225"/>
      <c r="J397" s="226">
        <f>ROUND(I397*H397,2)</f>
        <v>0</v>
      </c>
      <c r="K397" s="227"/>
      <c r="L397" s="44"/>
      <c r="M397" s="228" t="s">
        <v>1</v>
      </c>
      <c r="N397" s="229" t="s">
        <v>41</v>
      </c>
      <c r="O397" s="92"/>
      <c r="P397" s="230">
        <f>O397*H397</f>
        <v>0</v>
      </c>
      <c r="Q397" s="230">
        <v>0</v>
      </c>
      <c r="R397" s="230">
        <f>Q397*H397</f>
        <v>0</v>
      </c>
      <c r="S397" s="230">
        <v>0.00029999999999999997</v>
      </c>
      <c r="T397" s="231">
        <f>S397*H397</f>
        <v>0.013853999999999998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2" t="s">
        <v>220</v>
      </c>
      <c r="AT397" s="232" t="s">
        <v>138</v>
      </c>
      <c r="AU397" s="232" t="s">
        <v>143</v>
      </c>
      <c r="AY397" s="17" t="s">
        <v>135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7" t="s">
        <v>144</v>
      </c>
      <c r="BK397" s="233">
        <f>ROUND(I397*H397,2)</f>
        <v>0</v>
      </c>
      <c r="BL397" s="17" t="s">
        <v>220</v>
      </c>
      <c r="BM397" s="232" t="s">
        <v>500</v>
      </c>
    </row>
    <row r="398" s="2" customFormat="1">
      <c r="A398" s="38"/>
      <c r="B398" s="39"/>
      <c r="C398" s="40"/>
      <c r="D398" s="234" t="s">
        <v>146</v>
      </c>
      <c r="E398" s="40"/>
      <c r="F398" s="235" t="s">
        <v>499</v>
      </c>
      <c r="G398" s="40"/>
      <c r="H398" s="40"/>
      <c r="I398" s="236"/>
      <c r="J398" s="40"/>
      <c r="K398" s="40"/>
      <c r="L398" s="44"/>
      <c r="M398" s="237"/>
      <c r="N398" s="238"/>
      <c r="O398" s="92"/>
      <c r="P398" s="92"/>
      <c r="Q398" s="92"/>
      <c r="R398" s="92"/>
      <c r="S398" s="92"/>
      <c r="T398" s="93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146</v>
      </c>
      <c r="AU398" s="17" t="s">
        <v>143</v>
      </c>
    </row>
    <row r="399" s="13" customFormat="1">
      <c r="A399" s="13"/>
      <c r="B399" s="239"/>
      <c r="C399" s="240"/>
      <c r="D399" s="234" t="s">
        <v>147</v>
      </c>
      <c r="E399" s="241" t="s">
        <v>1</v>
      </c>
      <c r="F399" s="242" t="s">
        <v>501</v>
      </c>
      <c r="G399" s="240"/>
      <c r="H399" s="243">
        <v>14.5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147</v>
      </c>
      <c r="AU399" s="249" t="s">
        <v>143</v>
      </c>
      <c r="AV399" s="13" t="s">
        <v>143</v>
      </c>
      <c r="AW399" s="13" t="s">
        <v>30</v>
      </c>
      <c r="AX399" s="13" t="s">
        <v>73</v>
      </c>
      <c r="AY399" s="249" t="s">
        <v>135</v>
      </c>
    </row>
    <row r="400" s="13" customFormat="1">
      <c r="A400" s="13"/>
      <c r="B400" s="239"/>
      <c r="C400" s="240"/>
      <c r="D400" s="234" t="s">
        <v>147</v>
      </c>
      <c r="E400" s="241" t="s">
        <v>1</v>
      </c>
      <c r="F400" s="242" t="s">
        <v>502</v>
      </c>
      <c r="G400" s="240"/>
      <c r="H400" s="243">
        <v>17.84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147</v>
      </c>
      <c r="AU400" s="249" t="s">
        <v>143</v>
      </c>
      <c r="AV400" s="13" t="s">
        <v>143</v>
      </c>
      <c r="AW400" s="13" t="s">
        <v>30</v>
      </c>
      <c r="AX400" s="13" t="s">
        <v>73</v>
      </c>
      <c r="AY400" s="249" t="s">
        <v>135</v>
      </c>
    </row>
    <row r="401" s="13" customFormat="1">
      <c r="A401" s="13"/>
      <c r="B401" s="239"/>
      <c r="C401" s="240"/>
      <c r="D401" s="234" t="s">
        <v>147</v>
      </c>
      <c r="E401" s="241" t="s">
        <v>1</v>
      </c>
      <c r="F401" s="242" t="s">
        <v>503</v>
      </c>
      <c r="G401" s="240"/>
      <c r="H401" s="243">
        <v>13.84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147</v>
      </c>
      <c r="AU401" s="249" t="s">
        <v>143</v>
      </c>
      <c r="AV401" s="13" t="s">
        <v>143</v>
      </c>
      <c r="AW401" s="13" t="s">
        <v>30</v>
      </c>
      <c r="AX401" s="13" t="s">
        <v>73</v>
      </c>
      <c r="AY401" s="249" t="s">
        <v>135</v>
      </c>
    </row>
    <row r="402" s="14" customFormat="1">
      <c r="A402" s="14"/>
      <c r="B402" s="250"/>
      <c r="C402" s="251"/>
      <c r="D402" s="234" t="s">
        <v>147</v>
      </c>
      <c r="E402" s="252" t="s">
        <v>1</v>
      </c>
      <c r="F402" s="253" t="s">
        <v>163</v>
      </c>
      <c r="G402" s="251"/>
      <c r="H402" s="254">
        <v>46.180000000000007</v>
      </c>
      <c r="I402" s="255"/>
      <c r="J402" s="251"/>
      <c r="K402" s="251"/>
      <c r="L402" s="256"/>
      <c r="M402" s="257"/>
      <c r="N402" s="258"/>
      <c r="O402" s="258"/>
      <c r="P402" s="258"/>
      <c r="Q402" s="258"/>
      <c r="R402" s="258"/>
      <c r="S402" s="258"/>
      <c r="T402" s="25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0" t="s">
        <v>147</v>
      </c>
      <c r="AU402" s="260" t="s">
        <v>143</v>
      </c>
      <c r="AV402" s="14" t="s">
        <v>142</v>
      </c>
      <c r="AW402" s="14" t="s">
        <v>30</v>
      </c>
      <c r="AX402" s="14" t="s">
        <v>81</v>
      </c>
      <c r="AY402" s="260" t="s">
        <v>135</v>
      </c>
    </row>
    <row r="403" s="2" customFormat="1" ht="16.5" customHeight="1">
      <c r="A403" s="38"/>
      <c r="B403" s="39"/>
      <c r="C403" s="220" t="s">
        <v>504</v>
      </c>
      <c r="D403" s="220" t="s">
        <v>138</v>
      </c>
      <c r="E403" s="221" t="s">
        <v>505</v>
      </c>
      <c r="F403" s="222" t="s">
        <v>506</v>
      </c>
      <c r="G403" s="223" t="s">
        <v>253</v>
      </c>
      <c r="H403" s="224">
        <v>46.18</v>
      </c>
      <c r="I403" s="225"/>
      <c r="J403" s="226">
        <f>ROUND(I403*H403,2)</f>
        <v>0</v>
      </c>
      <c r="K403" s="227"/>
      <c r="L403" s="44"/>
      <c r="M403" s="228" t="s">
        <v>1</v>
      </c>
      <c r="N403" s="229" t="s">
        <v>41</v>
      </c>
      <c r="O403" s="92"/>
      <c r="P403" s="230">
        <f>O403*H403</f>
        <v>0</v>
      </c>
      <c r="Q403" s="230">
        <v>1.0000000000000001E-05</v>
      </c>
      <c r="R403" s="230">
        <f>Q403*H403</f>
        <v>0.00046180000000000006</v>
      </c>
      <c r="S403" s="230">
        <v>0</v>
      </c>
      <c r="T403" s="231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2" t="s">
        <v>220</v>
      </c>
      <c r="AT403" s="232" t="s">
        <v>138</v>
      </c>
      <c r="AU403" s="232" t="s">
        <v>143</v>
      </c>
      <c r="AY403" s="17" t="s">
        <v>135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7" t="s">
        <v>144</v>
      </c>
      <c r="BK403" s="233">
        <f>ROUND(I403*H403,2)</f>
        <v>0</v>
      </c>
      <c r="BL403" s="17" t="s">
        <v>220</v>
      </c>
      <c r="BM403" s="232" t="s">
        <v>507</v>
      </c>
    </row>
    <row r="404" s="2" customFormat="1">
      <c r="A404" s="38"/>
      <c r="B404" s="39"/>
      <c r="C404" s="40"/>
      <c r="D404" s="234" t="s">
        <v>146</v>
      </c>
      <c r="E404" s="40"/>
      <c r="F404" s="235" t="s">
        <v>506</v>
      </c>
      <c r="G404" s="40"/>
      <c r="H404" s="40"/>
      <c r="I404" s="236"/>
      <c r="J404" s="40"/>
      <c r="K404" s="40"/>
      <c r="L404" s="44"/>
      <c r="M404" s="237"/>
      <c r="N404" s="238"/>
      <c r="O404" s="92"/>
      <c r="P404" s="92"/>
      <c r="Q404" s="92"/>
      <c r="R404" s="92"/>
      <c r="S404" s="92"/>
      <c r="T404" s="93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146</v>
      </c>
      <c r="AU404" s="17" t="s">
        <v>143</v>
      </c>
    </row>
    <row r="405" s="2" customFormat="1" ht="16.5" customHeight="1">
      <c r="A405" s="38"/>
      <c r="B405" s="39"/>
      <c r="C405" s="261" t="s">
        <v>508</v>
      </c>
      <c r="D405" s="261" t="s">
        <v>245</v>
      </c>
      <c r="E405" s="262" t="s">
        <v>509</v>
      </c>
      <c r="F405" s="263" t="s">
        <v>510</v>
      </c>
      <c r="G405" s="264" t="s">
        <v>253</v>
      </c>
      <c r="H405" s="265">
        <v>47.103999999999999</v>
      </c>
      <c r="I405" s="266"/>
      <c r="J405" s="267">
        <f>ROUND(I405*H405,2)</f>
        <v>0</v>
      </c>
      <c r="K405" s="268"/>
      <c r="L405" s="269"/>
      <c r="M405" s="270" t="s">
        <v>1</v>
      </c>
      <c r="N405" s="271" t="s">
        <v>41</v>
      </c>
      <c r="O405" s="92"/>
      <c r="P405" s="230">
        <f>O405*H405</f>
        <v>0</v>
      </c>
      <c r="Q405" s="230">
        <v>0.00029999999999999997</v>
      </c>
      <c r="R405" s="230">
        <f>Q405*H405</f>
        <v>0.014131199999999998</v>
      </c>
      <c r="S405" s="230">
        <v>0</v>
      </c>
      <c r="T405" s="231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2" t="s">
        <v>248</v>
      </c>
      <c r="AT405" s="232" t="s">
        <v>245</v>
      </c>
      <c r="AU405" s="232" t="s">
        <v>143</v>
      </c>
      <c r="AY405" s="17" t="s">
        <v>135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7" t="s">
        <v>144</v>
      </c>
      <c r="BK405" s="233">
        <f>ROUND(I405*H405,2)</f>
        <v>0</v>
      </c>
      <c r="BL405" s="17" t="s">
        <v>220</v>
      </c>
      <c r="BM405" s="232" t="s">
        <v>511</v>
      </c>
    </row>
    <row r="406" s="2" customFormat="1">
      <c r="A406" s="38"/>
      <c r="B406" s="39"/>
      <c r="C406" s="40"/>
      <c r="D406" s="234" t="s">
        <v>146</v>
      </c>
      <c r="E406" s="40"/>
      <c r="F406" s="235" t="s">
        <v>510</v>
      </c>
      <c r="G406" s="40"/>
      <c r="H406" s="40"/>
      <c r="I406" s="236"/>
      <c r="J406" s="40"/>
      <c r="K406" s="40"/>
      <c r="L406" s="44"/>
      <c r="M406" s="237"/>
      <c r="N406" s="238"/>
      <c r="O406" s="92"/>
      <c r="P406" s="92"/>
      <c r="Q406" s="92"/>
      <c r="R406" s="92"/>
      <c r="S406" s="92"/>
      <c r="T406" s="93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146</v>
      </c>
      <c r="AU406" s="17" t="s">
        <v>143</v>
      </c>
    </row>
    <row r="407" s="13" customFormat="1">
      <c r="A407" s="13"/>
      <c r="B407" s="239"/>
      <c r="C407" s="240"/>
      <c r="D407" s="234" t="s">
        <v>147</v>
      </c>
      <c r="E407" s="241" t="s">
        <v>1</v>
      </c>
      <c r="F407" s="242" t="s">
        <v>512</v>
      </c>
      <c r="G407" s="240"/>
      <c r="H407" s="243">
        <v>47.103999999999999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147</v>
      </c>
      <c r="AU407" s="249" t="s">
        <v>143</v>
      </c>
      <c r="AV407" s="13" t="s">
        <v>143</v>
      </c>
      <c r="AW407" s="13" t="s">
        <v>30</v>
      </c>
      <c r="AX407" s="13" t="s">
        <v>81</v>
      </c>
      <c r="AY407" s="249" t="s">
        <v>135</v>
      </c>
    </row>
    <row r="408" s="2" customFormat="1" ht="16.5" customHeight="1">
      <c r="A408" s="38"/>
      <c r="B408" s="39"/>
      <c r="C408" s="220" t="s">
        <v>513</v>
      </c>
      <c r="D408" s="220" t="s">
        <v>138</v>
      </c>
      <c r="E408" s="221" t="s">
        <v>514</v>
      </c>
      <c r="F408" s="222" t="s">
        <v>515</v>
      </c>
      <c r="G408" s="223" t="s">
        <v>253</v>
      </c>
      <c r="H408" s="224">
        <v>2.3999999999999999</v>
      </c>
      <c r="I408" s="225"/>
      <c r="J408" s="226">
        <f>ROUND(I408*H408,2)</f>
        <v>0</v>
      </c>
      <c r="K408" s="227"/>
      <c r="L408" s="44"/>
      <c r="M408" s="228" t="s">
        <v>1</v>
      </c>
      <c r="N408" s="229" t="s">
        <v>41</v>
      </c>
      <c r="O408" s="92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2" t="s">
        <v>220</v>
      </c>
      <c r="AT408" s="232" t="s">
        <v>138</v>
      </c>
      <c r="AU408" s="232" t="s">
        <v>143</v>
      </c>
      <c r="AY408" s="17" t="s">
        <v>135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7" t="s">
        <v>144</v>
      </c>
      <c r="BK408" s="233">
        <f>ROUND(I408*H408,2)</f>
        <v>0</v>
      </c>
      <c r="BL408" s="17" t="s">
        <v>220</v>
      </c>
      <c r="BM408" s="232" t="s">
        <v>516</v>
      </c>
    </row>
    <row r="409" s="2" customFormat="1">
      <c r="A409" s="38"/>
      <c r="B409" s="39"/>
      <c r="C409" s="40"/>
      <c r="D409" s="234" t="s">
        <v>146</v>
      </c>
      <c r="E409" s="40"/>
      <c r="F409" s="235" t="s">
        <v>515</v>
      </c>
      <c r="G409" s="40"/>
      <c r="H409" s="40"/>
      <c r="I409" s="236"/>
      <c r="J409" s="40"/>
      <c r="K409" s="40"/>
      <c r="L409" s="44"/>
      <c r="M409" s="237"/>
      <c r="N409" s="238"/>
      <c r="O409" s="92"/>
      <c r="P409" s="92"/>
      <c r="Q409" s="92"/>
      <c r="R409" s="92"/>
      <c r="S409" s="92"/>
      <c r="T409" s="93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146</v>
      </c>
      <c r="AU409" s="17" t="s">
        <v>143</v>
      </c>
    </row>
    <row r="410" s="13" customFormat="1">
      <c r="A410" s="13"/>
      <c r="B410" s="239"/>
      <c r="C410" s="240"/>
      <c r="D410" s="234" t="s">
        <v>147</v>
      </c>
      <c r="E410" s="241" t="s">
        <v>1</v>
      </c>
      <c r="F410" s="242" t="s">
        <v>517</v>
      </c>
      <c r="G410" s="240"/>
      <c r="H410" s="243">
        <v>2.3999999999999999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147</v>
      </c>
      <c r="AU410" s="249" t="s">
        <v>143</v>
      </c>
      <c r="AV410" s="13" t="s">
        <v>143</v>
      </c>
      <c r="AW410" s="13" t="s">
        <v>30</v>
      </c>
      <c r="AX410" s="13" t="s">
        <v>81</v>
      </c>
      <c r="AY410" s="249" t="s">
        <v>135</v>
      </c>
    </row>
    <row r="411" s="2" customFormat="1" ht="16.5" customHeight="1">
      <c r="A411" s="38"/>
      <c r="B411" s="39"/>
      <c r="C411" s="261" t="s">
        <v>518</v>
      </c>
      <c r="D411" s="261" t="s">
        <v>245</v>
      </c>
      <c r="E411" s="262" t="s">
        <v>519</v>
      </c>
      <c r="F411" s="263" t="s">
        <v>520</v>
      </c>
      <c r="G411" s="264" t="s">
        <v>253</v>
      </c>
      <c r="H411" s="265">
        <v>2.448</v>
      </c>
      <c r="I411" s="266"/>
      <c r="J411" s="267">
        <f>ROUND(I411*H411,2)</f>
        <v>0</v>
      </c>
      <c r="K411" s="268"/>
      <c r="L411" s="269"/>
      <c r="M411" s="270" t="s">
        <v>1</v>
      </c>
      <c r="N411" s="271" t="s">
        <v>41</v>
      </c>
      <c r="O411" s="92"/>
      <c r="P411" s="230">
        <f>O411*H411</f>
        <v>0</v>
      </c>
      <c r="Q411" s="230">
        <v>0.00016000000000000001</v>
      </c>
      <c r="R411" s="230">
        <f>Q411*H411</f>
        <v>0.00039168000000000004</v>
      </c>
      <c r="S411" s="230">
        <v>0</v>
      </c>
      <c r="T411" s="231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2" t="s">
        <v>248</v>
      </c>
      <c r="AT411" s="232" t="s">
        <v>245</v>
      </c>
      <c r="AU411" s="232" t="s">
        <v>143</v>
      </c>
      <c r="AY411" s="17" t="s">
        <v>135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7" t="s">
        <v>144</v>
      </c>
      <c r="BK411" s="233">
        <f>ROUND(I411*H411,2)</f>
        <v>0</v>
      </c>
      <c r="BL411" s="17" t="s">
        <v>220</v>
      </c>
      <c r="BM411" s="232" t="s">
        <v>521</v>
      </c>
    </row>
    <row r="412" s="2" customFormat="1">
      <c r="A412" s="38"/>
      <c r="B412" s="39"/>
      <c r="C412" s="40"/>
      <c r="D412" s="234" t="s">
        <v>146</v>
      </c>
      <c r="E412" s="40"/>
      <c r="F412" s="235" t="s">
        <v>520</v>
      </c>
      <c r="G412" s="40"/>
      <c r="H412" s="40"/>
      <c r="I412" s="236"/>
      <c r="J412" s="40"/>
      <c r="K412" s="40"/>
      <c r="L412" s="44"/>
      <c r="M412" s="237"/>
      <c r="N412" s="238"/>
      <c r="O412" s="92"/>
      <c r="P412" s="92"/>
      <c r="Q412" s="92"/>
      <c r="R412" s="92"/>
      <c r="S412" s="92"/>
      <c r="T412" s="93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146</v>
      </c>
      <c r="AU412" s="17" t="s">
        <v>143</v>
      </c>
    </row>
    <row r="413" s="13" customFormat="1">
      <c r="A413" s="13"/>
      <c r="B413" s="239"/>
      <c r="C413" s="240"/>
      <c r="D413" s="234" t="s">
        <v>147</v>
      </c>
      <c r="E413" s="241" t="s">
        <v>1</v>
      </c>
      <c r="F413" s="242" t="s">
        <v>522</v>
      </c>
      <c r="G413" s="240"/>
      <c r="H413" s="243">
        <v>2.448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147</v>
      </c>
      <c r="AU413" s="249" t="s">
        <v>143</v>
      </c>
      <c r="AV413" s="13" t="s">
        <v>143</v>
      </c>
      <c r="AW413" s="13" t="s">
        <v>30</v>
      </c>
      <c r="AX413" s="13" t="s">
        <v>81</v>
      </c>
      <c r="AY413" s="249" t="s">
        <v>135</v>
      </c>
    </row>
    <row r="414" s="2" customFormat="1" ht="24.15" customHeight="1">
      <c r="A414" s="38"/>
      <c r="B414" s="39"/>
      <c r="C414" s="220" t="s">
        <v>523</v>
      </c>
      <c r="D414" s="220" t="s">
        <v>138</v>
      </c>
      <c r="E414" s="221" t="s">
        <v>524</v>
      </c>
      <c r="F414" s="222" t="s">
        <v>525</v>
      </c>
      <c r="G414" s="223" t="s">
        <v>141</v>
      </c>
      <c r="H414" s="224">
        <v>50.530000000000001</v>
      </c>
      <c r="I414" s="225"/>
      <c r="J414" s="226">
        <f>ROUND(I414*H414,2)</f>
        <v>0</v>
      </c>
      <c r="K414" s="227"/>
      <c r="L414" s="44"/>
      <c r="M414" s="228" t="s">
        <v>1</v>
      </c>
      <c r="N414" s="229" t="s">
        <v>41</v>
      </c>
      <c r="O414" s="92"/>
      <c r="P414" s="230">
        <f>O414*H414</f>
        <v>0</v>
      </c>
      <c r="Q414" s="230">
        <v>0</v>
      </c>
      <c r="R414" s="230">
        <f>Q414*H414</f>
        <v>0</v>
      </c>
      <c r="S414" s="230">
        <v>0</v>
      </c>
      <c r="T414" s="231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2" t="s">
        <v>220</v>
      </c>
      <c r="AT414" s="232" t="s">
        <v>138</v>
      </c>
      <c r="AU414" s="232" t="s">
        <v>143</v>
      </c>
      <c r="AY414" s="17" t="s">
        <v>135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7" t="s">
        <v>144</v>
      </c>
      <c r="BK414" s="233">
        <f>ROUND(I414*H414,2)</f>
        <v>0</v>
      </c>
      <c r="BL414" s="17" t="s">
        <v>220</v>
      </c>
      <c r="BM414" s="232" t="s">
        <v>526</v>
      </c>
    </row>
    <row r="415" s="2" customFormat="1">
      <c r="A415" s="38"/>
      <c r="B415" s="39"/>
      <c r="C415" s="40"/>
      <c r="D415" s="234" t="s">
        <v>146</v>
      </c>
      <c r="E415" s="40"/>
      <c r="F415" s="235" t="s">
        <v>525</v>
      </c>
      <c r="G415" s="40"/>
      <c r="H415" s="40"/>
      <c r="I415" s="236"/>
      <c r="J415" s="40"/>
      <c r="K415" s="40"/>
      <c r="L415" s="44"/>
      <c r="M415" s="237"/>
      <c r="N415" s="238"/>
      <c r="O415" s="92"/>
      <c r="P415" s="92"/>
      <c r="Q415" s="92"/>
      <c r="R415" s="92"/>
      <c r="S415" s="92"/>
      <c r="T415" s="93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146</v>
      </c>
      <c r="AU415" s="17" t="s">
        <v>143</v>
      </c>
    </row>
    <row r="416" s="2" customFormat="1" ht="24.15" customHeight="1">
      <c r="A416" s="38"/>
      <c r="B416" s="39"/>
      <c r="C416" s="220" t="s">
        <v>527</v>
      </c>
      <c r="D416" s="220" t="s">
        <v>138</v>
      </c>
      <c r="E416" s="221" t="s">
        <v>528</v>
      </c>
      <c r="F416" s="222" t="s">
        <v>529</v>
      </c>
      <c r="G416" s="223" t="s">
        <v>211</v>
      </c>
      <c r="H416" s="224">
        <v>0.498</v>
      </c>
      <c r="I416" s="225"/>
      <c r="J416" s="226">
        <f>ROUND(I416*H416,2)</f>
        <v>0</v>
      </c>
      <c r="K416" s="227"/>
      <c r="L416" s="44"/>
      <c r="M416" s="228" t="s">
        <v>1</v>
      </c>
      <c r="N416" s="229" t="s">
        <v>41</v>
      </c>
      <c r="O416" s="92"/>
      <c r="P416" s="230">
        <f>O416*H416</f>
        <v>0</v>
      </c>
      <c r="Q416" s="230">
        <v>0</v>
      </c>
      <c r="R416" s="230">
        <f>Q416*H416</f>
        <v>0</v>
      </c>
      <c r="S416" s="230">
        <v>0</v>
      </c>
      <c r="T416" s="231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2" t="s">
        <v>220</v>
      </c>
      <c r="AT416" s="232" t="s">
        <v>138</v>
      </c>
      <c r="AU416" s="232" t="s">
        <v>143</v>
      </c>
      <c r="AY416" s="17" t="s">
        <v>135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7" t="s">
        <v>144</v>
      </c>
      <c r="BK416" s="233">
        <f>ROUND(I416*H416,2)</f>
        <v>0</v>
      </c>
      <c r="BL416" s="17" t="s">
        <v>220</v>
      </c>
      <c r="BM416" s="232" t="s">
        <v>530</v>
      </c>
    </row>
    <row r="417" s="2" customFormat="1">
      <c r="A417" s="38"/>
      <c r="B417" s="39"/>
      <c r="C417" s="40"/>
      <c r="D417" s="234" t="s">
        <v>146</v>
      </c>
      <c r="E417" s="40"/>
      <c r="F417" s="235" t="s">
        <v>529</v>
      </c>
      <c r="G417" s="40"/>
      <c r="H417" s="40"/>
      <c r="I417" s="236"/>
      <c r="J417" s="40"/>
      <c r="K417" s="40"/>
      <c r="L417" s="44"/>
      <c r="M417" s="237"/>
      <c r="N417" s="238"/>
      <c r="O417" s="92"/>
      <c r="P417" s="92"/>
      <c r="Q417" s="92"/>
      <c r="R417" s="92"/>
      <c r="S417" s="92"/>
      <c r="T417" s="93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146</v>
      </c>
      <c r="AU417" s="17" t="s">
        <v>143</v>
      </c>
    </row>
    <row r="418" s="12" customFormat="1" ht="22.8" customHeight="1">
      <c r="A418" s="12"/>
      <c r="B418" s="204"/>
      <c r="C418" s="205"/>
      <c r="D418" s="206" t="s">
        <v>72</v>
      </c>
      <c r="E418" s="218" t="s">
        <v>531</v>
      </c>
      <c r="F418" s="218" t="s">
        <v>532</v>
      </c>
      <c r="G418" s="205"/>
      <c r="H418" s="205"/>
      <c r="I418" s="208"/>
      <c r="J418" s="219">
        <f>BK418</f>
        <v>0</v>
      </c>
      <c r="K418" s="205"/>
      <c r="L418" s="210"/>
      <c r="M418" s="211"/>
      <c r="N418" s="212"/>
      <c r="O418" s="212"/>
      <c r="P418" s="213">
        <f>SUM(P419:P467)</f>
        <v>0</v>
      </c>
      <c r="Q418" s="212"/>
      <c r="R418" s="213">
        <f>SUM(R419:R467)</f>
        <v>0.94853799999999999</v>
      </c>
      <c r="S418" s="212"/>
      <c r="T418" s="214">
        <f>SUM(T419:T467)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5" t="s">
        <v>143</v>
      </c>
      <c r="AT418" s="216" t="s">
        <v>72</v>
      </c>
      <c r="AU418" s="216" t="s">
        <v>81</v>
      </c>
      <c r="AY418" s="215" t="s">
        <v>135</v>
      </c>
      <c r="BK418" s="217">
        <f>SUM(BK419:BK467)</f>
        <v>0</v>
      </c>
    </row>
    <row r="419" s="2" customFormat="1" ht="16.5" customHeight="1">
      <c r="A419" s="38"/>
      <c r="B419" s="39"/>
      <c r="C419" s="220" t="s">
        <v>533</v>
      </c>
      <c r="D419" s="220" t="s">
        <v>138</v>
      </c>
      <c r="E419" s="221" t="s">
        <v>534</v>
      </c>
      <c r="F419" s="222" t="s">
        <v>535</v>
      </c>
      <c r="G419" s="223" t="s">
        <v>141</v>
      </c>
      <c r="H419" s="224">
        <v>30.219999999999999</v>
      </c>
      <c r="I419" s="225"/>
      <c r="J419" s="226">
        <f>ROUND(I419*H419,2)</f>
        <v>0</v>
      </c>
      <c r="K419" s="227"/>
      <c r="L419" s="44"/>
      <c r="M419" s="228" t="s">
        <v>1</v>
      </c>
      <c r="N419" s="229" t="s">
        <v>41</v>
      </c>
      <c r="O419" s="92"/>
      <c r="P419" s="230">
        <f>O419*H419</f>
        <v>0</v>
      </c>
      <c r="Q419" s="230">
        <v>0</v>
      </c>
      <c r="R419" s="230">
        <f>Q419*H419</f>
        <v>0</v>
      </c>
      <c r="S419" s="230">
        <v>0</v>
      </c>
      <c r="T419" s="231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2" t="s">
        <v>220</v>
      </c>
      <c r="AT419" s="232" t="s">
        <v>138</v>
      </c>
      <c r="AU419" s="232" t="s">
        <v>143</v>
      </c>
      <c r="AY419" s="17" t="s">
        <v>135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7" t="s">
        <v>144</v>
      </c>
      <c r="BK419" s="233">
        <f>ROUND(I419*H419,2)</f>
        <v>0</v>
      </c>
      <c r="BL419" s="17" t="s">
        <v>220</v>
      </c>
      <c r="BM419" s="232" t="s">
        <v>536</v>
      </c>
    </row>
    <row r="420" s="2" customFormat="1">
      <c r="A420" s="38"/>
      <c r="B420" s="39"/>
      <c r="C420" s="40"/>
      <c r="D420" s="234" t="s">
        <v>146</v>
      </c>
      <c r="E420" s="40"/>
      <c r="F420" s="235" t="s">
        <v>535</v>
      </c>
      <c r="G420" s="40"/>
      <c r="H420" s="40"/>
      <c r="I420" s="236"/>
      <c r="J420" s="40"/>
      <c r="K420" s="40"/>
      <c r="L420" s="44"/>
      <c r="M420" s="237"/>
      <c r="N420" s="238"/>
      <c r="O420" s="92"/>
      <c r="P420" s="92"/>
      <c r="Q420" s="92"/>
      <c r="R420" s="92"/>
      <c r="S420" s="92"/>
      <c r="T420" s="93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146</v>
      </c>
      <c r="AU420" s="17" t="s">
        <v>143</v>
      </c>
    </row>
    <row r="421" s="13" customFormat="1">
      <c r="A421" s="13"/>
      <c r="B421" s="239"/>
      <c r="C421" s="240"/>
      <c r="D421" s="234" t="s">
        <v>147</v>
      </c>
      <c r="E421" s="241" t="s">
        <v>1</v>
      </c>
      <c r="F421" s="242" t="s">
        <v>537</v>
      </c>
      <c r="G421" s="240"/>
      <c r="H421" s="243">
        <v>12.4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147</v>
      </c>
      <c r="AU421" s="249" t="s">
        <v>143</v>
      </c>
      <c r="AV421" s="13" t="s">
        <v>143</v>
      </c>
      <c r="AW421" s="13" t="s">
        <v>30</v>
      </c>
      <c r="AX421" s="13" t="s">
        <v>73</v>
      </c>
      <c r="AY421" s="249" t="s">
        <v>135</v>
      </c>
    </row>
    <row r="422" s="13" customFormat="1">
      <c r="A422" s="13"/>
      <c r="B422" s="239"/>
      <c r="C422" s="240"/>
      <c r="D422" s="234" t="s">
        <v>147</v>
      </c>
      <c r="E422" s="241" t="s">
        <v>1</v>
      </c>
      <c r="F422" s="242" t="s">
        <v>204</v>
      </c>
      <c r="G422" s="240"/>
      <c r="H422" s="243">
        <v>6.9000000000000004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147</v>
      </c>
      <c r="AU422" s="249" t="s">
        <v>143</v>
      </c>
      <c r="AV422" s="13" t="s">
        <v>143</v>
      </c>
      <c r="AW422" s="13" t="s">
        <v>30</v>
      </c>
      <c r="AX422" s="13" t="s">
        <v>73</v>
      </c>
      <c r="AY422" s="249" t="s">
        <v>135</v>
      </c>
    </row>
    <row r="423" s="13" customFormat="1">
      <c r="A423" s="13"/>
      <c r="B423" s="239"/>
      <c r="C423" s="240"/>
      <c r="D423" s="234" t="s">
        <v>147</v>
      </c>
      <c r="E423" s="241" t="s">
        <v>1</v>
      </c>
      <c r="F423" s="242" t="s">
        <v>538</v>
      </c>
      <c r="G423" s="240"/>
      <c r="H423" s="243">
        <v>10.92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147</v>
      </c>
      <c r="AU423" s="249" t="s">
        <v>143</v>
      </c>
      <c r="AV423" s="13" t="s">
        <v>143</v>
      </c>
      <c r="AW423" s="13" t="s">
        <v>30</v>
      </c>
      <c r="AX423" s="13" t="s">
        <v>73</v>
      </c>
      <c r="AY423" s="249" t="s">
        <v>135</v>
      </c>
    </row>
    <row r="424" s="14" customFormat="1">
      <c r="A424" s="14"/>
      <c r="B424" s="250"/>
      <c r="C424" s="251"/>
      <c r="D424" s="234" t="s">
        <v>147</v>
      </c>
      <c r="E424" s="252" t="s">
        <v>1</v>
      </c>
      <c r="F424" s="253" t="s">
        <v>163</v>
      </c>
      <c r="G424" s="251"/>
      <c r="H424" s="254">
        <v>30.219999999999999</v>
      </c>
      <c r="I424" s="255"/>
      <c r="J424" s="251"/>
      <c r="K424" s="251"/>
      <c r="L424" s="256"/>
      <c r="M424" s="257"/>
      <c r="N424" s="258"/>
      <c r="O424" s="258"/>
      <c r="P424" s="258"/>
      <c r="Q424" s="258"/>
      <c r="R424" s="258"/>
      <c r="S424" s="258"/>
      <c r="T424" s="25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0" t="s">
        <v>147</v>
      </c>
      <c r="AU424" s="260" t="s">
        <v>143</v>
      </c>
      <c r="AV424" s="14" t="s">
        <v>142</v>
      </c>
      <c r="AW424" s="14" t="s">
        <v>30</v>
      </c>
      <c r="AX424" s="14" t="s">
        <v>81</v>
      </c>
      <c r="AY424" s="260" t="s">
        <v>135</v>
      </c>
    </row>
    <row r="425" s="2" customFormat="1" ht="16.5" customHeight="1">
      <c r="A425" s="38"/>
      <c r="B425" s="39"/>
      <c r="C425" s="220" t="s">
        <v>539</v>
      </c>
      <c r="D425" s="220" t="s">
        <v>138</v>
      </c>
      <c r="E425" s="221" t="s">
        <v>540</v>
      </c>
      <c r="F425" s="222" t="s">
        <v>541</v>
      </c>
      <c r="G425" s="223" t="s">
        <v>141</v>
      </c>
      <c r="H425" s="224">
        <v>30.219999999999999</v>
      </c>
      <c r="I425" s="225"/>
      <c r="J425" s="226">
        <f>ROUND(I425*H425,2)</f>
        <v>0</v>
      </c>
      <c r="K425" s="227"/>
      <c r="L425" s="44"/>
      <c r="M425" s="228" t="s">
        <v>1</v>
      </c>
      <c r="N425" s="229" t="s">
        <v>41</v>
      </c>
      <c r="O425" s="92"/>
      <c r="P425" s="230">
        <f>O425*H425</f>
        <v>0</v>
      </c>
      <c r="Q425" s="230">
        <v>0.00029999999999999997</v>
      </c>
      <c r="R425" s="230">
        <f>Q425*H425</f>
        <v>0.0090659999999999994</v>
      </c>
      <c r="S425" s="230">
        <v>0</v>
      </c>
      <c r="T425" s="231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2" t="s">
        <v>220</v>
      </c>
      <c r="AT425" s="232" t="s">
        <v>138</v>
      </c>
      <c r="AU425" s="232" t="s">
        <v>143</v>
      </c>
      <c r="AY425" s="17" t="s">
        <v>135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7" t="s">
        <v>144</v>
      </c>
      <c r="BK425" s="233">
        <f>ROUND(I425*H425,2)</f>
        <v>0</v>
      </c>
      <c r="BL425" s="17" t="s">
        <v>220</v>
      </c>
      <c r="BM425" s="232" t="s">
        <v>542</v>
      </c>
    </row>
    <row r="426" s="2" customFormat="1">
      <c r="A426" s="38"/>
      <c r="B426" s="39"/>
      <c r="C426" s="40"/>
      <c r="D426" s="234" t="s">
        <v>146</v>
      </c>
      <c r="E426" s="40"/>
      <c r="F426" s="235" t="s">
        <v>541</v>
      </c>
      <c r="G426" s="40"/>
      <c r="H426" s="40"/>
      <c r="I426" s="236"/>
      <c r="J426" s="40"/>
      <c r="K426" s="40"/>
      <c r="L426" s="44"/>
      <c r="M426" s="237"/>
      <c r="N426" s="238"/>
      <c r="O426" s="92"/>
      <c r="P426" s="92"/>
      <c r="Q426" s="92"/>
      <c r="R426" s="92"/>
      <c r="S426" s="92"/>
      <c r="T426" s="93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146</v>
      </c>
      <c r="AU426" s="17" t="s">
        <v>143</v>
      </c>
    </row>
    <row r="427" s="2" customFormat="1" ht="24.15" customHeight="1">
      <c r="A427" s="38"/>
      <c r="B427" s="39"/>
      <c r="C427" s="220" t="s">
        <v>543</v>
      </c>
      <c r="D427" s="220" t="s">
        <v>138</v>
      </c>
      <c r="E427" s="221" t="s">
        <v>544</v>
      </c>
      <c r="F427" s="222" t="s">
        <v>545</v>
      </c>
      <c r="G427" s="223" t="s">
        <v>141</v>
      </c>
      <c r="H427" s="224">
        <v>30.219999999999999</v>
      </c>
      <c r="I427" s="225"/>
      <c r="J427" s="226">
        <f>ROUND(I427*H427,2)</f>
        <v>0</v>
      </c>
      <c r="K427" s="227"/>
      <c r="L427" s="44"/>
      <c r="M427" s="228" t="s">
        <v>1</v>
      </c>
      <c r="N427" s="229" t="s">
        <v>41</v>
      </c>
      <c r="O427" s="92"/>
      <c r="P427" s="230">
        <f>O427*H427</f>
        <v>0</v>
      </c>
      <c r="Q427" s="230">
        <v>0.0015</v>
      </c>
      <c r="R427" s="230">
        <f>Q427*H427</f>
        <v>0.045330000000000002</v>
      </c>
      <c r="S427" s="230">
        <v>0</v>
      </c>
      <c r="T427" s="231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2" t="s">
        <v>220</v>
      </c>
      <c r="AT427" s="232" t="s">
        <v>138</v>
      </c>
      <c r="AU427" s="232" t="s">
        <v>143</v>
      </c>
      <c r="AY427" s="17" t="s">
        <v>135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7" t="s">
        <v>144</v>
      </c>
      <c r="BK427" s="233">
        <f>ROUND(I427*H427,2)</f>
        <v>0</v>
      </c>
      <c r="BL427" s="17" t="s">
        <v>220</v>
      </c>
      <c r="BM427" s="232" t="s">
        <v>546</v>
      </c>
    </row>
    <row r="428" s="2" customFormat="1">
      <c r="A428" s="38"/>
      <c r="B428" s="39"/>
      <c r="C428" s="40"/>
      <c r="D428" s="234" t="s">
        <v>146</v>
      </c>
      <c r="E428" s="40"/>
      <c r="F428" s="235" t="s">
        <v>545</v>
      </c>
      <c r="G428" s="40"/>
      <c r="H428" s="40"/>
      <c r="I428" s="236"/>
      <c r="J428" s="40"/>
      <c r="K428" s="40"/>
      <c r="L428" s="44"/>
      <c r="M428" s="237"/>
      <c r="N428" s="238"/>
      <c r="O428" s="92"/>
      <c r="P428" s="92"/>
      <c r="Q428" s="92"/>
      <c r="R428" s="92"/>
      <c r="S428" s="92"/>
      <c r="T428" s="93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146</v>
      </c>
      <c r="AU428" s="17" t="s">
        <v>143</v>
      </c>
    </row>
    <row r="429" s="2" customFormat="1" ht="33" customHeight="1">
      <c r="A429" s="38"/>
      <c r="B429" s="39"/>
      <c r="C429" s="220" t="s">
        <v>547</v>
      </c>
      <c r="D429" s="220" t="s">
        <v>138</v>
      </c>
      <c r="E429" s="221" t="s">
        <v>548</v>
      </c>
      <c r="F429" s="222" t="s">
        <v>549</v>
      </c>
      <c r="G429" s="223" t="s">
        <v>141</v>
      </c>
      <c r="H429" s="224">
        <v>30.219999999999999</v>
      </c>
      <c r="I429" s="225"/>
      <c r="J429" s="226">
        <f>ROUND(I429*H429,2)</f>
        <v>0</v>
      </c>
      <c r="K429" s="227"/>
      <c r="L429" s="44"/>
      <c r="M429" s="228" t="s">
        <v>1</v>
      </c>
      <c r="N429" s="229" t="s">
        <v>41</v>
      </c>
      <c r="O429" s="92"/>
      <c r="P429" s="230">
        <f>O429*H429</f>
        <v>0</v>
      </c>
      <c r="Q429" s="230">
        <v>0.0073000000000000001</v>
      </c>
      <c r="R429" s="230">
        <f>Q429*H429</f>
        <v>0.220606</v>
      </c>
      <c r="S429" s="230">
        <v>0</v>
      </c>
      <c r="T429" s="231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2" t="s">
        <v>220</v>
      </c>
      <c r="AT429" s="232" t="s">
        <v>138</v>
      </c>
      <c r="AU429" s="232" t="s">
        <v>143</v>
      </c>
      <c r="AY429" s="17" t="s">
        <v>135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7" t="s">
        <v>144</v>
      </c>
      <c r="BK429" s="233">
        <f>ROUND(I429*H429,2)</f>
        <v>0</v>
      </c>
      <c r="BL429" s="17" t="s">
        <v>220</v>
      </c>
      <c r="BM429" s="232" t="s">
        <v>550</v>
      </c>
    </row>
    <row r="430" s="2" customFormat="1">
      <c r="A430" s="38"/>
      <c r="B430" s="39"/>
      <c r="C430" s="40"/>
      <c r="D430" s="234" t="s">
        <v>146</v>
      </c>
      <c r="E430" s="40"/>
      <c r="F430" s="235" t="s">
        <v>549</v>
      </c>
      <c r="G430" s="40"/>
      <c r="H430" s="40"/>
      <c r="I430" s="236"/>
      <c r="J430" s="40"/>
      <c r="K430" s="40"/>
      <c r="L430" s="44"/>
      <c r="M430" s="237"/>
      <c r="N430" s="238"/>
      <c r="O430" s="92"/>
      <c r="P430" s="92"/>
      <c r="Q430" s="92"/>
      <c r="R430" s="92"/>
      <c r="S430" s="92"/>
      <c r="T430" s="93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146</v>
      </c>
      <c r="AU430" s="17" t="s">
        <v>143</v>
      </c>
    </row>
    <row r="431" s="13" customFormat="1">
      <c r="A431" s="13"/>
      <c r="B431" s="239"/>
      <c r="C431" s="240"/>
      <c r="D431" s="234" t="s">
        <v>147</v>
      </c>
      <c r="E431" s="241" t="s">
        <v>1</v>
      </c>
      <c r="F431" s="242" t="s">
        <v>537</v>
      </c>
      <c r="G431" s="240"/>
      <c r="H431" s="243">
        <v>12.4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147</v>
      </c>
      <c r="AU431" s="249" t="s">
        <v>143</v>
      </c>
      <c r="AV431" s="13" t="s">
        <v>143</v>
      </c>
      <c r="AW431" s="13" t="s">
        <v>30</v>
      </c>
      <c r="AX431" s="13" t="s">
        <v>73</v>
      </c>
      <c r="AY431" s="249" t="s">
        <v>135</v>
      </c>
    </row>
    <row r="432" s="13" customFormat="1">
      <c r="A432" s="13"/>
      <c r="B432" s="239"/>
      <c r="C432" s="240"/>
      <c r="D432" s="234" t="s">
        <v>147</v>
      </c>
      <c r="E432" s="241" t="s">
        <v>1</v>
      </c>
      <c r="F432" s="242" t="s">
        <v>204</v>
      </c>
      <c r="G432" s="240"/>
      <c r="H432" s="243">
        <v>6.9000000000000004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9" t="s">
        <v>147</v>
      </c>
      <c r="AU432" s="249" t="s">
        <v>143</v>
      </c>
      <c r="AV432" s="13" t="s">
        <v>143</v>
      </c>
      <c r="AW432" s="13" t="s">
        <v>30</v>
      </c>
      <c r="AX432" s="13" t="s">
        <v>73</v>
      </c>
      <c r="AY432" s="249" t="s">
        <v>135</v>
      </c>
    </row>
    <row r="433" s="13" customFormat="1">
      <c r="A433" s="13"/>
      <c r="B433" s="239"/>
      <c r="C433" s="240"/>
      <c r="D433" s="234" t="s">
        <v>147</v>
      </c>
      <c r="E433" s="241" t="s">
        <v>1</v>
      </c>
      <c r="F433" s="242" t="s">
        <v>538</v>
      </c>
      <c r="G433" s="240"/>
      <c r="H433" s="243">
        <v>10.92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9" t="s">
        <v>147</v>
      </c>
      <c r="AU433" s="249" t="s">
        <v>143</v>
      </c>
      <c r="AV433" s="13" t="s">
        <v>143</v>
      </c>
      <c r="AW433" s="13" t="s">
        <v>30</v>
      </c>
      <c r="AX433" s="13" t="s">
        <v>73</v>
      </c>
      <c r="AY433" s="249" t="s">
        <v>135</v>
      </c>
    </row>
    <row r="434" s="14" customFormat="1">
      <c r="A434" s="14"/>
      <c r="B434" s="250"/>
      <c r="C434" s="251"/>
      <c r="D434" s="234" t="s">
        <v>147</v>
      </c>
      <c r="E434" s="252" t="s">
        <v>1</v>
      </c>
      <c r="F434" s="253" t="s">
        <v>163</v>
      </c>
      <c r="G434" s="251"/>
      <c r="H434" s="254">
        <v>30.219999999999999</v>
      </c>
      <c r="I434" s="255"/>
      <c r="J434" s="251"/>
      <c r="K434" s="251"/>
      <c r="L434" s="256"/>
      <c r="M434" s="257"/>
      <c r="N434" s="258"/>
      <c r="O434" s="258"/>
      <c r="P434" s="258"/>
      <c r="Q434" s="258"/>
      <c r="R434" s="258"/>
      <c r="S434" s="258"/>
      <c r="T434" s="25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0" t="s">
        <v>147</v>
      </c>
      <c r="AU434" s="260" t="s">
        <v>143</v>
      </c>
      <c r="AV434" s="14" t="s">
        <v>142</v>
      </c>
      <c r="AW434" s="14" t="s">
        <v>30</v>
      </c>
      <c r="AX434" s="14" t="s">
        <v>81</v>
      </c>
      <c r="AY434" s="260" t="s">
        <v>135</v>
      </c>
    </row>
    <row r="435" s="2" customFormat="1" ht="24.15" customHeight="1">
      <c r="A435" s="38"/>
      <c r="B435" s="39"/>
      <c r="C435" s="261" t="s">
        <v>551</v>
      </c>
      <c r="D435" s="261" t="s">
        <v>245</v>
      </c>
      <c r="E435" s="262" t="s">
        <v>552</v>
      </c>
      <c r="F435" s="263" t="s">
        <v>553</v>
      </c>
      <c r="G435" s="264" t="s">
        <v>141</v>
      </c>
      <c r="H435" s="265">
        <v>33.241999999999997</v>
      </c>
      <c r="I435" s="266"/>
      <c r="J435" s="267">
        <f>ROUND(I435*H435,2)</f>
        <v>0</v>
      </c>
      <c r="K435" s="268"/>
      <c r="L435" s="269"/>
      <c r="M435" s="270" t="s">
        <v>1</v>
      </c>
      <c r="N435" s="271" t="s">
        <v>41</v>
      </c>
      <c r="O435" s="92"/>
      <c r="P435" s="230">
        <f>O435*H435</f>
        <v>0</v>
      </c>
      <c r="Q435" s="230">
        <v>0.02</v>
      </c>
      <c r="R435" s="230">
        <f>Q435*H435</f>
        <v>0.66483999999999999</v>
      </c>
      <c r="S435" s="230">
        <v>0</v>
      </c>
      <c r="T435" s="231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2" t="s">
        <v>248</v>
      </c>
      <c r="AT435" s="232" t="s">
        <v>245</v>
      </c>
      <c r="AU435" s="232" t="s">
        <v>143</v>
      </c>
      <c r="AY435" s="17" t="s">
        <v>135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7" t="s">
        <v>144</v>
      </c>
      <c r="BK435" s="233">
        <f>ROUND(I435*H435,2)</f>
        <v>0</v>
      </c>
      <c r="BL435" s="17" t="s">
        <v>220</v>
      </c>
      <c r="BM435" s="232" t="s">
        <v>554</v>
      </c>
    </row>
    <row r="436" s="2" customFormat="1">
      <c r="A436" s="38"/>
      <c r="B436" s="39"/>
      <c r="C436" s="40"/>
      <c r="D436" s="234" t="s">
        <v>146</v>
      </c>
      <c r="E436" s="40"/>
      <c r="F436" s="235" t="s">
        <v>553</v>
      </c>
      <c r="G436" s="40"/>
      <c r="H436" s="40"/>
      <c r="I436" s="236"/>
      <c r="J436" s="40"/>
      <c r="K436" s="40"/>
      <c r="L436" s="44"/>
      <c r="M436" s="237"/>
      <c r="N436" s="238"/>
      <c r="O436" s="92"/>
      <c r="P436" s="92"/>
      <c r="Q436" s="92"/>
      <c r="R436" s="92"/>
      <c r="S436" s="92"/>
      <c r="T436" s="93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146</v>
      </c>
      <c r="AU436" s="17" t="s">
        <v>143</v>
      </c>
    </row>
    <row r="437" s="13" customFormat="1">
      <c r="A437" s="13"/>
      <c r="B437" s="239"/>
      <c r="C437" s="240"/>
      <c r="D437" s="234" t="s">
        <v>147</v>
      </c>
      <c r="E437" s="241" t="s">
        <v>1</v>
      </c>
      <c r="F437" s="242" t="s">
        <v>555</v>
      </c>
      <c r="G437" s="240"/>
      <c r="H437" s="243">
        <v>33.241999999999997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147</v>
      </c>
      <c r="AU437" s="249" t="s">
        <v>143</v>
      </c>
      <c r="AV437" s="13" t="s">
        <v>143</v>
      </c>
      <c r="AW437" s="13" t="s">
        <v>30</v>
      </c>
      <c r="AX437" s="13" t="s">
        <v>81</v>
      </c>
      <c r="AY437" s="249" t="s">
        <v>135</v>
      </c>
    </row>
    <row r="438" s="2" customFormat="1" ht="24.15" customHeight="1">
      <c r="A438" s="38"/>
      <c r="B438" s="39"/>
      <c r="C438" s="220" t="s">
        <v>556</v>
      </c>
      <c r="D438" s="220" t="s">
        <v>138</v>
      </c>
      <c r="E438" s="221" t="s">
        <v>557</v>
      </c>
      <c r="F438" s="222" t="s">
        <v>558</v>
      </c>
      <c r="G438" s="223" t="s">
        <v>141</v>
      </c>
      <c r="H438" s="224">
        <v>6.9000000000000004</v>
      </c>
      <c r="I438" s="225"/>
      <c r="J438" s="226">
        <f>ROUND(I438*H438,2)</f>
        <v>0</v>
      </c>
      <c r="K438" s="227"/>
      <c r="L438" s="44"/>
      <c r="M438" s="228" t="s">
        <v>1</v>
      </c>
      <c r="N438" s="229" t="s">
        <v>41</v>
      </c>
      <c r="O438" s="92"/>
      <c r="P438" s="230">
        <f>O438*H438</f>
        <v>0</v>
      </c>
      <c r="Q438" s="230">
        <v>0</v>
      </c>
      <c r="R438" s="230">
        <f>Q438*H438</f>
        <v>0</v>
      </c>
      <c r="S438" s="230">
        <v>0</v>
      </c>
      <c r="T438" s="231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2" t="s">
        <v>220</v>
      </c>
      <c r="AT438" s="232" t="s">
        <v>138</v>
      </c>
      <c r="AU438" s="232" t="s">
        <v>143</v>
      </c>
      <c r="AY438" s="17" t="s">
        <v>135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7" t="s">
        <v>144</v>
      </c>
      <c r="BK438" s="233">
        <f>ROUND(I438*H438,2)</f>
        <v>0</v>
      </c>
      <c r="BL438" s="17" t="s">
        <v>220</v>
      </c>
      <c r="BM438" s="232" t="s">
        <v>559</v>
      </c>
    </row>
    <row r="439" s="2" customFormat="1">
      <c r="A439" s="38"/>
      <c r="B439" s="39"/>
      <c r="C439" s="40"/>
      <c r="D439" s="234" t="s">
        <v>146</v>
      </c>
      <c r="E439" s="40"/>
      <c r="F439" s="235" t="s">
        <v>558</v>
      </c>
      <c r="G439" s="40"/>
      <c r="H439" s="40"/>
      <c r="I439" s="236"/>
      <c r="J439" s="40"/>
      <c r="K439" s="40"/>
      <c r="L439" s="44"/>
      <c r="M439" s="237"/>
      <c r="N439" s="238"/>
      <c r="O439" s="92"/>
      <c r="P439" s="92"/>
      <c r="Q439" s="92"/>
      <c r="R439" s="92"/>
      <c r="S439" s="92"/>
      <c r="T439" s="93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146</v>
      </c>
      <c r="AU439" s="17" t="s">
        <v>143</v>
      </c>
    </row>
    <row r="440" s="13" customFormat="1">
      <c r="A440" s="13"/>
      <c r="B440" s="239"/>
      <c r="C440" s="240"/>
      <c r="D440" s="234" t="s">
        <v>147</v>
      </c>
      <c r="E440" s="241" t="s">
        <v>1</v>
      </c>
      <c r="F440" s="242" t="s">
        <v>204</v>
      </c>
      <c r="G440" s="240"/>
      <c r="H440" s="243">
        <v>6.9000000000000004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9" t="s">
        <v>147</v>
      </c>
      <c r="AU440" s="249" t="s">
        <v>143</v>
      </c>
      <c r="AV440" s="13" t="s">
        <v>143</v>
      </c>
      <c r="AW440" s="13" t="s">
        <v>30</v>
      </c>
      <c r="AX440" s="13" t="s">
        <v>81</v>
      </c>
      <c r="AY440" s="249" t="s">
        <v>135</v>
      </c>
    </row>
    <row r="441" s="2" customFormat="1" ht="21.75" customHeight="1">
      <c r="A441" s="38"/>
      <c r="B441" s="39"/>
      <c r="C441" s="220" t="s">
        <v>560</v>
      </c>
      <c r="D441" s="220" t="s">
        <v>138</v>
      </c>
      <c r="E441" s="221" t="s">
        <v>561</v>
      </c>
      <c r="F441" s="222" t="s">
        <v>562</v>
      </c>
      <c r="G441" s="223" t="s">
        <v>253</v>
      </c>
      <c r="H441" s="224">
        <v>2</v>
      </c>
      <c r="I441" s="225"/>
      <c r="J441" s="226">
        <f>ROUND(I441*H441,2)</f>
        <v>0</v>
      </c>
      <c r="K441" s="227"/>
      <c r="L441" s="44"/>
      <c r="M441" s="228" t="s">
        <v>1</v>
      </c>
      <c r="N441" s="229" t="s">
        <v>41</v>
      </c>
      <c r="O441" s="92"/>
      <c r="P441" s="230">
        <f>O441*H441</f>
        <v>0</v>
      </c>
      <c r="Q441" s="230">
        <v>0.00055000000000000003</v>
      </c>
      <c r="R441" s="230">
        <f>Q441*H441</f>
        <v>0.0011000000000000001</v>
      </c>
      <c r="S441" s="230">
        <v>0</v>
      </c>
      <c r="T441" s="231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2" t="s">
        <v>220</v>
      </c>
      <c r="AT441" s="232" t="s">
        <v>138</v>
      </c>
      <c r="AU441" s="232" t="s">
        <v>143</v>
      </c>
      <c r="AY441" s="17" t="s">
        <v>135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7" t="s">
        <v>144</v>
      </c>
      <c r="BK441" s="233">
        <f>ROUND(I441*H441,2)</f>
        <v>0</v>
      </c>
      <c r="BL441" s="17" t="s">
        <v>220</v>
      </c>
      <c r="BM441" s="232" t="s">
        <v>563</v>
      </c>
    </row>
    <row r="442" s="2" customFormat="1">
      <c r="A442" s="38"/>
      <c r="B442" s="39"/>
      <c r="C442" s="40"/>
      <c r="D442" s="234" t="s">
        <v>146</v>
      </c>
      <c r="E442" s="40"/>
      <c r="F442" s="235" t="s">
        <v>562</v>
      </c>
      <c r="G442" s="40"/>
      <c r="H442" s="40"/>
      <c r="I442" s="236"/>
      <c r="J442" s="40"/>
      <c r="K442" s="40"/>
      <c r="L442" s="44"/>
      <c r="M442" s="237"/>
      <c r="N442" s="238"/>
      <c r="O442" s="92"/>
      <c r="P442" s="92"/>
      <c r="Q442" s="92"/>
      <c r="R442" s="92"/>
      <c r="S442" s="92"/>
      <c r="T442" s="93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146</v>
      </c>
      <c r="AU442" s="17" t="s">
        <v>143</v>
      </c>
    </row>
    <row r="443" s="2" customFormat="1">
      <c r="A443" s="38"/>
      <c r="B443" s="39"/>
      <c r="C443" s="40"/>
      <c r="D443" s="234" t="s">
        <v>389</v>
      </c>
      <c r="E443" s="40"/>
      <c r="F443" s="272" t="s">
        <v>564</v>
      </c>
      <c r="G443" s="40"/>
      <c r="H443" s="40"/>
      <c r="I443" s="236"/>
      <c r="J443" s="40"/>
      <c r="K443" s="40"/>
      <c r="L443" s="44"/>
      <c r="M443" s="237"/>
      <c r="N443" s="238"/>
      <c r="O443" s="92"/>
      <c r="P443" s="92"/>
      <c r="Q443" s="92"/>
      <c r="R443" s="92"/>
      <c r="S443" s="92"/>
      <c r="T443" s="93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389</v>
      </c>
      <c r="AU443" s="17" t="s">
        <v>143</v>
      </c>
    </row>
    <row r="444" s="13" customFormat="1">
      <c r="A444" s="13"/>
      <c r="B444" s="239"/>
      <c r="C444" s="240"/>
      <c r="D444" s="234" t="s">
        <v>147</v>
      </c>
      <c r="E444" s="241" t="s">
        <v>1</v>
      </c>
      <c r="F444" s="242" t="s">
        <v>565</v>
      </c>
      <c r="G444" s="240"/>
      <c r="H444" s="243">
        <v>2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147</v>
      </c>
      <c r="AU444" s="249" t="s">
        <v>143</v>
      </c>
      <c r="AV444" s="13" t="s">
        <v>143</v>
      </c>
      <c r="AW444" s="13" t="s">
        <v>30</v>
      </c>
      <c r="AX444" s="13" t="s">
        <v>81</v>
      </c>
      <c r="AY444" s="249" t="s">
        <v>135</v>
      </c>
    </row>
    <row r="445" s="2" customFormat="1" ht="21.75" customHeight="1">
      <c r="A445" s="38"/>
      <c r="B445" s="39"/>
      <c r="C445" s="220" t="s">
        <v>566</v>
      </c>
      <c r="D445" s="220" t="s">
        <v>138</v>
      </c>
      <c r="E445" s="221" t="s">
        <v>567</v>
      </c>
      <c r="F445" s="222" t="s">
        <v>568</v>
      </c>
      <c r="G445" s="223" t="s">
        <v>253</v>
      </c>
      <c r="H445" s="224">
        <v>11</v>
      </c>
      <c r="I445" s="225"/>
      <c r="J445" s="226">
        <f>ROUND(I445*H445,2)</f>
        <v>0</v>
      </c>
      <c r="K445" s="227"/>
      <c r="L445" s="44"/>
      <c r="M445" s="228" t="s">
        <v>1</v>
      </c>
      <c r="N445" s="229" t="s">
        <v>41</v>
      </c>
      <c r="O445" s="92"/>
      <c r="P445" s="230">
        <f>O445*H445</f>
        <v>0</v>
      </c>
      <c r="Q445" s="230">
        <v>0.00050000000000000001</v>
      </c>
      <c r="R445" s="230">
        <f>Q445*H445</f>
        <v>0.0054999999999999997</v>
      </c>
      <c r="S445" s="230">
        <v>0</v>
      </c>
      <c r="T445" s="231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2" t="s">
        <v>220</v>
      </c>
      <c r="AT445" s="232" t="s">
        <v>138</v>
      </c>
      <c r="AU445" s="232" t="s">
        <v>143</v>
      </c>
      <c r="AY445" s="17" t="s">
        <v>135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7" t="s">
        <v>144</v>
      </c>
      <c r="BK445" s="233">
        <f>ROUND(I445*H445,2)</f>
        <v>0</v>
      </c>
      <c r="BL445" s="17" t="s">
        <v>220</v>
      </c>
      <c r="BM445" s="232" t="s">
        <v>569</v>
      </c>
    </row>
    <row r="446" s="2" customFormat="1">
      <c r="A446" s="38"/>
      <c r="B446" s="39"/>
      <c r="C446" s="40"/>
      <c r="D446" s="234" t="s">
        <v>146</v>
      </c>
      <c r="E446" s="40"/>
      <c r="F446" s="235" t="s">
        <v>568</v>
      </c>
      <c r="G446" s="40"/>
      <c r="H446" s="40"/>
      <c r="I446" s="236"/>
      <c r="J446" s="40"/>
      <c r="K446" s="40"/>
      <c r="L446" s="44"/>
      <c r="M446" s="237"/>
      <c r="N446" s="238"/>
      <c r="O446" s="92"/>
      <c r="P446" s="92"/>
      <c r="Q446" s="92"/>
      <c r="R446" s="92"/>
      <c r="S446" s="92"/>
      <c r="T446" s="93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146</v>
      </c>
      <c r="AU446" s="17" t="s">
        <v>143</v>
      </c>
    </row>
    <row r="447" s="2" customFormat="1">
      <c r="A447" s="38"/>
      <c r="B447" s="39"/>
      <c r="C447" s="40"/>
      <c r="D447" s="234" t="s">
        <v>389</v>
      </c>
      <c r="E447" s="40"/>
      <c r="F447" s="272" t="s">
        <v>570</v>
      </c>
      <c r="G447" s="40"/>
      <c r="H447" s="40"/>
      <c r="I447" s="236"/>
      <c r="J447" s="40"/>
      <c r="K447" s="40"/>
      <c r="L447" s="44"/>
      <c r="M447" s="237"/>
      <c r="N447" s="238"/>
      <c r="O447" s="92"/>
      <c r="P447" s="92"/>
      <c r="Q447" s="92"/>
      <c r="R447" s="92"/>
      <c r="S447" s="92"/>
      <c r="T447" s="93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389</v>
      </c>
      <c r="AU447" s="17" t="s">
        <v>143</v>
      </c>
    </row>
    <row r="448" s="13" customFormat="1">
      <c r="A448" s="13"/>
      <c r="B448" s="239"/>
      <c r="C448" s="240"/>
      <c r="D448" s="234" t="s">
        <v>147</v>
      </c>
      <c r="E448" s="241" t="s">
        <v>1</v>
      </c>
      <c r="F448" s="242" t="s">
        <v>571</v>
      </c>
      <c r="G448" s="240"/>
      <c r="H448" s="243">
        <v>4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147</v>
      </c>
      <c r="AU448" s="249" t="s">
        <v>143</v>
      </c>
      <c r="AV448" s="13" t="s">
        <v>143</v>
      </c>
      <c r="AW448" s="13" t="s">
        <v>30</v>
      </c>
      <c r="AX448" s="13" t="s">
        <v>73</v>
      </c>
      <c r="AY448" s="249" t="s">
        <v>135</v>
      </c>
    </row>
    <row r="449" s="13" customFormat="1">
      <c r="A449" s="13"/>
      <c r="B449" s="239"/>
      <c r="C449" s="240"/>
      <c r="D449" s="234" t="s">
        <v>147</v>
      </c>
      <c r="E449" s="241" t="s">
        <v>1</v>
      </c>
      <c r="F449" s="242" t="s">
        <v>572</v>
      </c>
      <c r="G449" s="240"/>
      <c r="H449" s="243">
        <v>3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147</v>
      </c>
      <c r="AU449" s="249" t="s">
        <v>143</v>
      </c>
      <c r="AV449" s="13" t="s">
        <v>143</v>
      </c>
      <c r="AW449" s="13" t="s">
        <v>30</v>
      </c>
      <c r="AX449" s="13" t="s">
        <v>73</v>
      </c>
      <c r="AY449" s="249" t="s">
        <v>135</v>
      </c>
    </row>
    <row r="450" s="13" customFormat="1">
      <c r="A450" s="13"/>
      <c r="B450" s="239"/>
      <c r="C450" s="240"/>
      <c r="D450" s="234" t="s">
        <v>147</v>
      </c>
      <c r="E450" s="241" t="s">
        <v>1</v>
      </c>
      <c r="F450" s="242" t="s">
        <v>573</v>
      </c>
      <c r="G450" s="240"/>
      <c r="H450" s="243">
        <v>4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147</v>
      </c>
      <c r="AU450" s="249" t="s">
        <v>143</v>
      </c>
      <c r="AV450" s="13" t="s">
        <v>143</v>
      </c>
      <c r="AW450" s="13" t="s">
        <v>30</v>
      </c>
      <c r="AX450" s="13" t="s">
        <v>73</v>
      </c>
      <c r="AY450" s="249" t="s">
        <v>135</v>
      </c>
    </row>
    <row r="451" s="14" customFormat="1">
      <c r="A451" s="14"/>
      <c r="B451" s="250"/>
      <c r="C451" s="251"/>
      <c r="D451" s="234" t="s">
        <v>147</v>
      </c>
      <c r="E451" s="252" t="s">
        <v>1</v>
      </c>
      <c r="F451" s="253" t="s">
        <v>163</v>
      </c>
      <c r="G451" s="251"/>
      <c r="H451" s="254">
        <v>11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147</v>
      </c>
      <c r="AU451" s="260" t="s">
        <v>143</v>
      </c>
      <c r="AV451" s="14" t="s">
        <v>142</v>
      </c>
      <c r="AW451" s="14" t="s">
        <v>30</v>
      </c>
      <c r="AX451" s="14" t="s">
        <v>81</v>
      </c>
      <c r="AY451" s="260" t="s">
        <v>135</v>
      </c>
    </row>
    <row r="452" s="2" customFormat="1" ht="16.5" customHeight="1">
      <c r="A452" s="38"/>
      <c r="B452" s="39"/>
      <c r="C452" s="220" t="s">
        <v>574</v>
      </c>
      <c r="D452" s="220" t="s">
        <v>138</v>
      </c>
      <c r="E452" s="221" t="s">
        <v>575</v>
      </c>
      <c r="F452" s="222" t="s">
        <v>576</v>
      </c>
      <c r="G452" s="223" t="s">
        <v>253</v>
      </c>
      <c r="H452" s="224">
        <v>19.5</v>
      </c>
      <c r="I452" s="225"/>
      <c r="J452" s="226">
        <f>ROUND(I452*H452,2)</f>
        <v>0</v>
      </c>
      <c r="K452" s="227"/>
      <c r="L452" s="44"/>
      <c r="M452" s="228" t="s">
        <v>1</v>
      </c>
      <c r="N452" s="229" t="s">
        <v>41</v>
      </c>
      <c r="O452" s="92"/>
      <c r="P452" s="230">
        <f>O452*H452</f>
        <v>0</v>
      </c>
      <c r="Q452" s="230">
        <v>3.0000000000000001E-05</v>
      </c>
      <c r="R452" s="230">
        <f>Q452*H452</f>
        <v>0.00058500000000000002</v>
      </c>
      <c r="S452" s="230">
        <v>0</v>
      </c>
      <c r="T452" s="231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2" t="s">
        <v>220</v>
      </c>
      <c r="AT452" s="232" t="s">
        <v>138</v>
      </c>
      <c r="AU452" s="232" t="s">
        <v>143</v>
      </c>
      <c r="AY452" s="17" t="s">
        <v>135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7" t="s">
        <v>144</v>
      </c>
      <c r="BK452" s="233">
        <f>ROUND(I452*H452,2)</f>
        <v>0</v>
      </c>
      <c r="BL452" s="17" t="s">
        <v>220</v>
      </c>
      <c r="BM452" s="232" t="s">
        <v>577</v>
      </c>
    </row>
    <row r="453" s="2" customFormat="1">
      <c r="A453" s="38"/>
      <c r="B453" s="39"/>
      <c r="C453" s="40"/>
      <c r="D453" s="234" t="s">
        <v>146</v>
      </c>
      <c r="E453" s="40"/>
      <c r="F453" s="235" t="s">
        <v>576</v>
      </c>
      <c r="G453" s="40"/>
      <c r="H453" s="40"/>
      <c r="I453" s="236"/>
      <c r="J453" s="40"/>
      <c r="K453" s="40"/>
      <c r="L453" s="44"/>
      <c r="M453" s="237"/>
      <c r="N453" s="238"/>
      <c r="O453" s="92"/>
      <c r="P453" s="92"/>
      <c r="Q453" s="92"/>
      <c r="R453" s="92"/>
      <c r="S453" s="92"/>
      <c r="T453" s="93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146</v>
      </c>
      <c r="AU453" s="17" t="s">
        <v>143</v>
      </c>
    </row>
    <row r="454" s="13" customFormat="1">
      <c r="A454" s="13"/>
      <c r="B454" s="239"/>
      <c r="C454" s="240"/>
      <c r="D454" s="234" t="s">
        <v>147</v>
      </c>
      <c r="E454" s="241" t="s">
        <v>1</v>
      </c>
      <c r="F454" s="242" t="s">
        <v>578</v>
      </c>
      <c r="G454" s="240"/>
      <c r="H454" s="243">
        <v>8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147</v>
      </c>
      <c r="AU454" s="249" t="s">
        <v>143</v>
      </c>
      <c r="AV454" s="13" t="s">
        <v>143</v>
      </c>
      <c r="AW454" s="13" t="s">
        <v>30</v>
      </c>
      <c r="AX454" s="13" t="s">
        <v>73</v>
      </c>
      <c r="AY454" s="249" t="s">
        <v>135</v>
      </c>
    </row>
    <row r="455" s="13" customFormat="1">
      <c r="A455" s="13"/>
      <c r="B455" s="239"/>
      <c r="C455" s="240"/>
      <c r="D455" s="234" t="s">
        <v>147</v>
      </c>
      <c r="E455" s="241" t="s">
        <v>1</v>
      </c>
      <c r="F455" s="242" t="s">
        <v>579</v>
      </c>
      <c r="G455" s="240"/>
      <c r="H455" s="243">
        <v>1.5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147</v>
      </c>
      <c r="AU455" s="249" t="s">
        <v>143</v>
      </c>
      <c r="AV455" s="13" t="s">
        <v>143</v>
      </c>
      <c r="AW455" s="13" t="s">
        <v>30</v>
      </c>
      <c r="AX455" s="13" t="s">
        <v>73</v>
      </c>
      <c r="AY455" s="249" t="s">
        <v>135</v>
      </c>
    </row>
    <row r="456" s="13" customFormat="1">
      <c r="A456" s="13"/>
      <c r="B456" s="239"/>
      <c r="C456" s="240"/>
      <c r="D456" s="234" t="s">
        <v>147</v>
      </c>
      <c r="E456" s="241" t="s">
        <v>1</v>
      </c>
      <c r="F456" s="242" t="s">
        <v>580</v>
      </c>
      <c r="G456" s="240"/>
      <c r="H456" s="243">
        <v>10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147</v>
      </c>
      <c r="AU456" s="249" t="s">
        <v>143</v>
      </c>
      <c r="AV456" s="13" t="s">
        <v>143</v>
      </c>
      <c r="AW456" s="13" t="s">
        <v>30</v>
      </c>
      <c r="AX456" s="13" t="s">
        <v>73</v>
      </c>
      <c r="AY456" s="249" t="s">
        <v>135</v>
      </c>
    </row>
    <row r="457" s="14" customFormat="1">
      <c r="A457" s="14"/>
      <c r="B457" s="250"/>
      <c r="C457" s="251"/>
      <c r="D457" s="234" t="s">
        <v>147</v>
      </c>
      <c r="E457" s="252" t="s">
        <v>1</v>
      </c>
      <c r="F457" s="253" t="s">
        <v>163</v>
      </c>
      <c r="G457" s="251"/>
      <c r="H457" s="254">
        <v>19.5</v>
      </c>
      <c r="I457" s="255"/>
      <c r="J457" s="251"/>
      <c r="K457" s="251"/>
      <c r="L457" s="256"/>
      <c r="M457" s="257"/>
      <c r="N457" s="258"/>
      <c r="O457" s="258"/>
      <c r="P457" s="258"/>
      <c r="Q457" s="258"/>
      <c r="R457" s="258"/>
      <c r="S457" s="258"/>
      <c r="T457" s="25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0" t="s">
        <v>147</v>
      </c>
      <c r="AU457" s="260" t="s">
        <v>143</v>
      </c>
      <c r="AV457" s="14" t="s">
        <v>142</v>
      </c>
      <c r="AW457" s="14" t="s">
        <v>30</v>
      </c>
      <c r="AX457" s="14" t="s">
        <v>81</v>
      </c>
      <c r="AY457" s="260" t="s">
        <v>135</v>
      </c>
    </row>
    <row r="458" s="2" customFormat="1" ht="16.5" customHeight="1">
      <c r="A458" s="38"/>
      <c r="B458" s="39"/>
      <c r="C458" s="220" t="s">
        <v>581</v>
      </c>
      <c r="D458" s="220" t="s">
        <v>138</v>
      </c>
      <c r="E458" s="221" t="s">
        <v>582</v>
      </c>
      <c r="F458" s="222" t="s">
        <v>583</v>
      </c>
      <c r="G458" s="223" t="s">
        <v>242</v>
      </c>
      <c r="H458" s="224">
        <v>10</v>
      </c>
      <c r="I458" s="225"/>
      <c r="J458" s="226">
        <f>ROUND(I458*H458,2)</f>
        <v>0</v>
      </c>
      <c r="K458" s="227"/>
      <c r="L458" s="44"/>
      <c r="M458" s="228" t="s">
        <v>1</v>
      </c>
      <c r="N458" s="229" t="s">
        <v>41</v>
      </c>
      <c r="O458" s="92"/>
      <c r="P458" s="230">
        <f>O458*H458</f>
        <v>0</v>
      </c>
      <c r="Q458" s="230">
        <v>0</v>
      </c>
      <c r="R458" s="230">
        <f>Q458*H458</f>
        <v>0</v>
      </c>
      <c r="S458" s="230">
        <v>0</v>
      </c>
      <c r="T458" s="231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2" t="s">
        <v>220</v>
      </c>
      <c r="AT458" s="232" t="s">
        <v>138</v>
      </c>
      <c r="AU458" s="232" t="s">
        <v>143</v>
      </c>
      <c r="AY458" s="17" t="s">
        <v>135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7" t="s">
        <v>144</v>
      </c>
      <c r="BK458" s="233">
        <f>ROUND(I458*H458,2)</f>
        <v>0</v>
      </c>
      <c r="BL458" s="17" t="s">
        <v>220</v>
      </c>
      <c r="BM458" s="232" t="s">
        <v>584</v>
      </c>
    </row>
    <row r="459" s="2" customFormat="1">
      <c r="A459" s="38"/>
      <c r="B459" s="39"/>
      <c r="C459" s="40"/>
      <c r="D459" s="234" t="s">
        <v>146</v>
      </c>
      <c r="E459" s="40"/>
      <c r="F459" s="235" t="s">
        <v>583</v>
      </c>
      <c r="G459" s="40"/>
      <c r="H459" s="40"/>
      <c r="I459" s="236"/>
      <c r="J459" s="40"/>
      <c r="K459" s="40"/>
      <c r="L459" s="44"/>
      <c r="M459" s="237"/>
      <c r="N459" s="238"/>
      <c r="O459" s="92"/>
      <c r="P459" s="92"/>
      <c r="Q459" s="92"/>
      <c r="R459" s="92"/>
      <c r="S459" s="92"/>
      <c r="T459" s="93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146</v>
      </c>
      <c r="AU459" s="17" t="s">
        <v>143</v>
      </c>
    </row>
    <row r="460" s="13" customFormat="1">
      <c r="A460" s="13"/>
      <c r="B460" s="239"/>
      <c r="C460" s="240"/>
      <c r="D460" s="234" t="s">
        <v>147</v>
      </c>
      <c r="E460" s="241" t="s">
        <v>1</v>
      </c>
      <c r="F460" s="242" t="s">
        <v>585</v>
      </c>
      <c r="G460" s="240"/>
      <c r="H460" s="243">
        <v>10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147</v>
      </c>
      <c r="AU460" s="249" t="s">
        <v>143</v>
      </c>
      <c r="AV460" s="13" t="s">
        <v>143</v>
      </c>
      <c r="AW460" s="13" t="s">
        <v>30</v>
      </c>
      <c r="AX460" s="13" t="s">
        <v>81</v>
      </c>
      <c r="AY460" s="249" t="s">
        <v>135</v>
      </c>
    </row>
    <row r="461" s="2" customFormat="1" ht="21.75" customHeight="1">
      <c r="A461" s="38"/>
      <c r="B461" s="39"/>
      <c r="C461" s="220" t="s">
        <v>586</v>
      </c>
      <c r="D461" s="220" t="s">
        <v>138</v>
      </c>
      <c r="E461" s="221" t="s">
        <v>587</v>
      </c>
      <c r="F461" s="222" t="s">
        <v>588</v>
      </c>
      <c r="G461" s="223" t="s">
        <v>242</v>
      </c>
      <c r="H461" s="224">
        <v>7</v>
      </c>
      <c r="I461" s="225"/>
      <c r="J461" s="226">
        <f>ROUND(I461*H461,2)</f>
        <v>0</v>
      </c>
      <c r="K461" s="227"/>
      <c r="L461" s="44"/>
      <c r="M461" s="228" t="s">
        <v>1</v>
      </c>
      <c r="N461" s="229" t="s">
        <v>41</v>
      </c>
      <c r="O461" s="92"/>
      <c r="P461" s="230">
        <f>O461*H461</f>
        <v>0</v>
      </c>
      <c r="Q461" s="230">
        <v>0</v>
      </c>
      <c r="R461" s="230">
        <f>Q461*H461</f>
        <v>0</v>
      </c>
      <c r="S461" s="230">
        <v>0</v>
      </c>
      <c r="T461" s="231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2" t="s">
        <v>220</v>
      </c>
      <c r="AT461" s="232" t="s">
        <v>138</v>
      </c>
      <c r="AU461" s="232" t="s">
        <v>143</v>
      </c>
      <c r="AY461" s="17" t="s">
        <v>135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7" t="s">
        <v>144</v>
      </c>
      <c r="BK461" s="233">
        <f>ROUND(I461*H461,2)</f>
        <v>0</v>
      </c>
      <c r="BL461" s="17" t="s">
        <v>220</v>
      </c>
      <c r="BM461" s="232" t="s">
        <v>589</v>
      </c>
    </row>
    <row r="462" s="2" customFormat="1">
      <c r="A462" s="38"/>
      <c r="B462" s="39"/>
      <c r="C462" s="40"/>
      <c r="D462" s="234" t="s">
        <v>146</v>
      </c>
      <c r="E462" s="40"/>
      <c r="F462" s="235" t="s">
        <v>588</v>
      </c>
      <c r="G462" s="40"/>
      <c r="H462" s="40"/>
      <c r="I462" s="236"/>
      <c r="J462" s="40"/>
      <c r="K462" s="40"/>
      <c r="L462" s="44"/>
      <c r="M462" s="237"/>
      <c r="N462" s="238"/>
      <c r="O462" s="92"/>
      <c r="P462" s="92"/>
      <c r="Q462" s="92"/>
      <c r="R462" s="92"/>
      <c r="S462" s="92"/>
      <c r="T462" s="93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146</v>
      </c>
      <c r="AU462" s="17" t="s">
        <v>143</v>
      </c>
    </row>
    <row r="463" s="13" customFormat="1">
      <c r="A463" s="13"/>
      <c r="B463" s="239"/>
      <c r="C463" s="240"/>
      <c r="D463" s="234" t="s">
        <v>147</v>
      </c>
      <c r="E463" s="241" t="s">
        <v>1</v>
      </c>
      <c r="F463" s="242" t="s">
        <v>590</v>
      </c>
      <c r="G463" s="240"/>
      <c r="H463" s="243">
        <v>7</v>
      </c>
      <c r="I463" s="244"/>
      <c r="J463" s="240"/>
      <c r="K463" s="240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147</v>
      </c>
      <c r="AU463" s="249" t="s">
        <v>143</v>
      </c>
      <c r="AV463" s="13" t="s">
        <v>143</v>
      </c>
      <c r="AW463" s="13" t="s">
        <v>30</v>
      </c>
      <c r="AX463" s="13" t="s">
        <v>81</v>
      </c>
      <c r="AY463" s="249" t="s">
        <v>135</v>
      </c>
    </row>
    <row r="464" s="2" customFormat="1" ht="24.15" customHeight="1">
      <c r="A464" s="38"/>
      <c r="B464" s="39"/>
      <c r="C464" s="220" t="s">
        <v>591</v>
      </c>
      <c r="D464" s="220" t="s">
        <v>138</v>
      </c>
      <c r="E464" s="221" t="s">
        <v>592</v>
      </c>
      <c r="F464" s="222" t="s">
        <v>593</v>
      </c>
      <c r="G464" s="223" t="s">
        <v>141</v>
      </c>
      <c r="H464" s="224">
        <v>30.219999999999999</v>
      </c>
      <c r="I464" s="225"/>
      <c r="J464" s="226">
        <f>ROUND(I464*H464,2)</f>
        <v>0</v>
      </c>
      <c r="K464" s="227"/>
      <c r="L464" s="44"/>
      <c r="M464" s="228" t="s">
        <v>1</v>
      </c>
      <c r="N464" s="229" t="s">
        <v>41</v>
      </c>
      <c r="O464" s="92"/>
      <c r="P464" s="230">
        <f>O464*H464</f>
        <v>0</v>
      </c>
      <c r="Q464" s="230">
        <v>5.0000000000000002E-05</v>
      </c>
      <c r="R464" s="230">
        <f>Q464*H464</f>
        <v>0.001511</v>
      </c>
      <c r="S464" s="230">
        <v>0</v>
      </c>
      <c r="T464" s="231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2" t="s">
        <v>220</v>
      </c>
      <c r="AT464" s="232" t="s">
        <v>138</v>
      </c>
      <c r="AU464" s="232" t="s">
        <v>143</v>
      </c>
      <c r="AY464" s="17" t="s">
        <v>135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7" t="s">
        <v>144</v>
      </c>
      <c r="BK464" s="233">
        <f>ROUND(I464*H464,2)</f>
        <v>0</v>
      </c>
      <c r="BL464" s="17" t="s">
        <v>220</v>
      </c>
      <c r="BM464" s="232" t="s">
        <v>594</v>
      </c>
    </row>
    <row r="465" s="2" customFormat="1">
      <c r="A465" s="38"/>
      <c r="B465" s="39"/>
      <c r="C465" s="40"/>
      <c r="D465" s="234" t="s">
        <v>146</v>
      </c>
      <c r="E465" s="40"/>
      <c r="F465" s="235" t="s">
        <v>593</v>
      </c>
      <c r="G465" s="40"/>
      <c r="H465" s="40"/>
      <c r="I465" s="236"/>
      <c r="J465" s="40"/>
      <c r="K465" s="40"/>
      <c r="L465" s="44"/>
      <c r="M465" s="237"/>
      <c r="N465" s="238"/>
      <c r="O465" s="92"/>
      <c r="P465" s="92"/>
      <c r="Q465" s="92"/>
      <c r="R465" s="92"/>
      <c r="S465" s="92"/>
      <c r="T465" s="93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146</v>
      </c>
      <c r="AU465" s="17" t="s">
        <v>143</v>
      </c>
    </row>
    <row r="466" s="2" customFormat="1" ht="24.15" customHeight="1">
      <c r="A466" s="38"/>
      <c r="B466" s="39"/>
      <c r="C466" s="220" t="s">
        <v>595</v>
      </c>
      <c r="D466" s="220" t="s">
        <v>138</v>
      </c>
      <c r="E466" s="221" t="s">
        <v>596</v>
      </c>
      <c r="F466" s="222" t="s">
        <v>597</v>
      </c>
      <c r="G466" s="223" t="s">
        <v>211</v>
      </c>
      <c r="H466" s="224">
        <v>0.94899999999999995</v>
      </c>
      <c r="I466" s="225"/>
      <c r="J466" s="226">
        <f>ROUND(I466*H466,2)</f>
        <v>0</v>
      </c>
      <c r="K466" s="227"/>
      <c r="L466" s="44"/>
      <c r="M466" s="228" t="s">
        <v>1</v>
      </c>
      <c r="N466" s="229" t="s">
        <v>41</v>
      </c>
      <c r="O466" s="92"/>
      <c r="P466" s="230">
        <f>O466*H466</f>
        <v>0</v>
      </c>
      <c r="Q466" s="230">
        <v>0</v>
      </c>
      <c r="R466" s="230">
        <f>Q466*H466</f>
        <v>0</v>
      </c>
      <c r="S466" s="230">
        <v>0</v>
      </c>
      <c r="T466" s="231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2" t="s">
        <v>220</v>
      </c>
      <c r="AT466" s="232" t="s">
        <v>138</v>
      </c>
      <c r="AU466" s="232" t="s">
        <v>143</v>
      </c>
      <c r="AY466" s="17" t="s">
        <v>135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17" t="s">
        <v>144</v>
      </c>
      <c r="BK466" s="233">
        <f>ROUND(I466*H466,2)</f>
        <v>0</v>
      </c>
      <c r="BL466" s="17" t="s">
        <v>220</v>
      </c>
      <c r="BM466" s="232" t="s">
        <v>598</v>
      </c>
    </row>
    <row r="467" s="2" customFormat="1">
      <c r="A467" s="38"/>
      <c r="B467" s="39"/>
      <c r="C467" s="40"/>
      <c r="D467" s="234" t="s">
        <v>146</v>
      </c>
      <c r="E467" s="40"/>
      <c r="F467" s="235" t="s">
        <v>597</v>
      </c>
      <c r="G467" s="40"/>
      <c r="H467" s="40"/>
      <c r="I467" s="236"/>
      <c r="J467" s="40"/>
      <c r="K467" s="40"/>
      <c r="L467" s="44"/>
      <c r="M467" s="237"/>
      <c r="N467" s="238"/>
      <c r="O467" s="92"/>
      <c r="P467" s="92"/>
      <c r="Q467" s="92"/>
      <c r="R467" s="92"/>
      <c r="S467" s="92"/>
      <c r="T467" s="93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146</v>
      </c>
      <c r="AU467" s="17" t="s">
        <v>143</v>
      </c>
    </row>
    <row r="468" s="12" customFormat="1" ht="22.8" customHeight="1">
      <c r="A468" s="12"/>
      <c r="B468" s="204"/>
      <c r="C468" s="205"/>
      <c r="D468" s="206" t="s">
        <v>72</v>
      </c>
      <c r="E468" s="218" t="s">
        <v>599</v>
      </c>
      <c r="F468" s="218" t="s">
        <v>600</v>
      </c>
      <c r="G468" s="205"/>
      <c r="H468" s="205"/>
      <c r="I468" s="208"/>
      <c r="J468" s="219">
        <f>BK468</f>
        <v>0</v>
      </c>
      <c r="K468" s="205"/>
      <c r="L468" s="210"/>
      <c r="M468" s="211"/>
      <c r="N468" s="212"/>
      <c r="O468" s="212"/>
      <c r="P468" s="213">
        <f>SUM(P469:P478)</f>
        <v>0</v>
      </c>
      <c r="Q468" s="212"/>
      <c r="R468" s="213">
        <f>SUM(R469:R478)</f>
        <v>0.00044159999999999995</v>
      </c>
      <c r="S468" s="212"/>
      <c r="T468" s="214">
        <f>SUM(T469:T478)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15" t="s">
        <v>143</v>
      </c>
      <c r="AT468" s="216" t="s">
        <v>72</v>
      </c>
      <c r="AU468" s="216" t="s">
        <v>81</v>
      </c>
      <c r="AY468" s="215" t="s">
        <v>135</v>
      </c>
      <c r="BK468" s="217">
        <f>SUM(BK469:BK478)</f>
        <v>0</v>
      </c>
    </row>
    <row r="469" s="2" customFormat="1" ht="24.15" customHeight="1">
      <c r="A469" s="38"/>
      <c r="B469" s="39"/>
      <c r="C469" s="220" t="s">
        <v>601</v>
      </c>
      <c r="D469" s="220" t="s">
        <v>138</v>
      </c>
      <c r="E469" s="221" t="s">
        <v>602</v>
      </c>
      <c r="F469" s="222" t="s">
        <v>603</v>
      </c>
      <c r="G469" s="223" t="s">
        <v>141</v>
      </c>
      <c r="H469" s="224">
        <v>0.95999999999999996</v>
      </c>
      <c r="I469" s="225"/>
      <c r="J469" s="226">
        <f>ROUND(I469*H469,2)</f>
        <v>0</v>
      </c>
      <c r="K469" s="227"/>
      <c r="L469" s="44"/>
      <c r="M469" s="228" t="s">
        <v>1</v>
      </c>
      <c r="N469" s="229" t="s">
        <v>41</v>
      </c>
      <c r="O469" s="92"/>
      <c r="P469" s="230">
        <f>O469*H469</f>
        <v>0</v>
      </c>
      <c r="Q469" s="230">
        <v>8.0000000000000007E-05</v>
      </c>
      <c r="R469" s="230">
        <f>Q469*H469</f>
        <v>7.680000000000001E-05</v>
      </c>
      <c r="S469" s="230">
        <v>0</v>
      </c>
      <c r="T469" s="231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2" t="s">
        <v>220</v>
      </c>
      <c r="AT469" s="232" t="s">
        <v>138</v>
      </c>
      <c r="AU469" s="232" t="s">
        <v>143</v>
      </c>
      <c r="AY469" s="17" t="s">
        <v>135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7" t="s">
        <v>144</v>
      </c>
      <c r="BK469" s="233">
        <f>ROUND(I469*H469,2)</f>
        <v>0</v>
      </c>
      <c r="BL469" s="17" t="s">
        <v>220</v>
      </c>
      <c r="BM469" s="232" t="s">
        <v>604</v>
      </c>
    </row>
    <row r="470" s="2" customFormat="1">
      <c r="A470" s="38"/>
      <c r="B470" s="39"/>
      <c r="C470" s="40"/>
      <c r="D470" s="234" t="s">
        <v>146</v>
      </c>
      <c r="E470" s="40"/>
      <c r="F470" s="235" t="s">
        <v>603</v>
      </c>
      <c r="G470" s="40"/>
      <c r="H470" s="40"/>
      <c r="I470" s="236"/>
      <c r="J470" s="40"/>
      <c r="K470" s="40"/>
      <c r="L470" s="44"/>
      <c r="M470" s="237"/>
      <c r="N470" s="238"/>
      <c r="O470" s="92"/>
      <c r="P470" s="92"/>
      <c r="Q470" s="92"/>
      <c r="R470" s="92"/>
      <c r="S470" s="92"/>
      <c r="T470" s="93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146</v>
      </c>
      <c r="AU470" s="17" t="s">
        <v>143</v>
      </c>
    </row>
    <row r="471" s="15" customFormat="1">
      <c r="A471" s="15"/>
      <c r="B471" s="273"/>
      <c r="C471" s="274"/>
      <c r="D471" s="234" t="s">
        <v>147</v>
      </c>
      <c r="E471" s="275" t="s">
        <v>1</v>
      </c>
      <c r="F471" s="276" t="s">
        <v>605</v>
      </c>
      <c r="G471" s="274"/>
      <c r="H471" s="275" t="s">
        <v>1</v>
      </c>
      <c r="I471" s="277"/>
      <c r="J471" s="274"/>
      <c r="K471" s="274"/>
      <c r="L471" s="278"/>
      <c r="M471" s="279"/>
      <c r="N471" s="280"/>
      <c r="O471" s="280"/>
      <c r="P471" s="280"/>
      <c r="Q471" s="280"/>
      <c r="R471" s="280"/>
      <c r="S471" s="280"/>
      <c r="T471" s="28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82" t="s">
        <v>147</v>
      </c>
      <c r="AU471" s="282" t="s">
        <v>143</v>
      </c>
      <c r="AV471" s="15" t="s">
        <v>81</v>
      </c>
      <c r="AW471" s="15" t="s">
        <v>30</v>
      </c>
      <c r="AX471" s="15" t="s">
        <v>73</v>
      </c>
      <c r="AY471" s="282" t="s">
        <v>135</v>
      </c>
    </row>
    <row r="472" s="13" customFormat="1">
      <c r="A472" s="13"/>
      <c r="B472" s="239"/>
      <c r="C472" s="240"/>
      <c r="D472" s="234" t="s">
        <v>147</v>
      </c>
      <c r="E472" s="241" t="s">
        <v>1</v>
      </c>
      <c r="F472" s="242" t="s">
        <v>606</v>
      </c>
      <c r="G472" s="240"/>
      <c r="H472" s="243">
        <v>0.95999999999999996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147</v>
      </c>
      <c r="AU472" s="249" t="s">
        <v>143</v>
      </c>
      <c r="AV472" s="13" t="s">
        <v>143</v>
      </c>
      <c r="AW472" s="13" t="s">
        <v>30</v>
      </c>
      <c r="AX472" s="13" t="s">
        <v>81</v>
      </c>
      <c r="AY472" s="249" t="s">
        <v>135</v>
      </c>
    </row>
    <row r="473" s="2" customFormat="1" ht="24.15" customHeight="1">
      <c r="A473" s="38"/>
      <c r="B473" s="39"/>
      <c r="C473" s="220" t="s">
        <v>607</v>
      </c>
      <c r="D473" s="220" t="s">
        <v>138</v>
      </c>
      <c r="E473" s="221" t="s">
        <v>608</v>
      </c>
      <c r="F473" s="222" t="s">
        <v>609</v>
      </c>
      <c r="G473" s="223" t="s">
        <v>141</v>
      </c>
      <c r="H473" s="224">
        <v>0.95999999999999996</v>
      </c>
      <c r="I473" s="225"/>
      <c r="J473" s="226">
        <f>ROUND(I473*H473,2)</f>
        <v>0</v>
      </c>
      <c r="K473" s="227"/>
      <c r="L473" s="44"/>
      <c r="M473" s="228" t="s">
        <v>1</v>
      </c>
      <c r="N473" s="229" t="s">
        <v>41</v>
      </c>
      <c r="O473" s="92"/>
      <c r="P473" s="230">
        <f>O473*H473</f>
        <v>0</v>
      </c>
      <c r="Q473" s="230">
        <v>0.00013999999999999999</v>
      </c>
      <c r="R473" s="230">
        <f>Q473*H473</f>
        <v>0.00013439999999999999</v>
      </c>
      <c r="S473" s="230">
        <v>0</v>
      </c>
      <c r="T473" s="231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2" t="s">
        <v>220</v>
      </c>
      <c r="AT473" s="232" t="s">
        <v>138</v>
      </c>
      <c r="AU473" s="232" t="s">
        <v>143</v>
      </c>
      <c r="AY473" s="17" t="s">
        <v>135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7" t="s">
        <v>144</v>
      </c>
      <c r="BK473" s="233">
        <f>ROUND(I473*H473,2)</f>
        <v>0</v>
      </c>
      <c r="BL473" s="17" t="s">
        <v>220</v>
      </c>
      <c r="BM473" s="232" t="s">
        <v>610</v>
      </c>
    </row>
    <row r="474" s="2" customFormat="1">
      <c r="A474" s="38"/>
      <c r="B474" s="39"/>
      <c r="C474" s="40"/>
      <c r="D474" s="234" t="s">
        <v>146</v>
      </c>
      <c r="E474" s="40"/>
      <c r="F474" s="235" t="s">
        <v>609</v>
      </c>
      <c r="G474" s="40"/>
      <c r="H474" s="40"/>
      <c r="I474" s="236"/>
      <c r="J474" s="40"/>
      <c r="K474" s="40"/>
      <c r="L474" s="44"/>
      <c r="M474" s="237"/>
      <c r="N474" s="238"/>
      <c r="O474" s="92"/>
      <c r="P474" s="92"/>
      <c r="Q474" s="92"/>
      <c r="R474" s="92"/>
      <c r="S474" s="92"/>
      <c r="T474" s="93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146</v>
      </c>
      <c r="AU474" s="17" t="s">
        <v>143</v>
      </c>
    </row>
    <row r="475" s="2" customFormat="1" ht="24.15" customHeight="1">
      <c r="A475" s="38"/>
      <c r="B475" s="39"/>
      <c r="C475" s="220" t="s">
        <v>611</v>
      </c>
      <c r="D475" s="220" t="s">
        <v>138</v>
      </c>
      <c r="E475" s="221" t="s">
        <v>612</v>
      </c>
      <c r="F475" s="222" t="s">
        <v>613</v>
      </c>
      <c r="G475" s="223" t="s">
        <v>141</v>
      </c>
      <c r="H475" s="224">
        <v>0.95999999999999996</v>
      </c>
      <c r="I475" s="225"/>
      <c r="J475" s="226">
        <f>ROUND(I475*H475,2)</f>
        <v>0</v>
      </c>
      <c r="K475" s="227"/>
      <c r="L475" s="44"/>
      <c r="M475" s="228" t="s">
        <v>1</v>
      </c>
      <c r="N475" s="229" t="s">
        <v>41</v>
      </c>
      <c r="O475" s="92"/>
      <c r="P475" s="230">
        <f>O475*H475</f>
        <v>0</v>
      </c>
      <c r="Q475" s="230">
        <v>0.00012</v>
      </c>
      <c r="R475" s="230">
        <f>Q475*H475</f>
        <v>0.0001152</v>
      </c>
      <c r="S475" s="230">
        <v>0</v>
      </c>
      <c r="T475" s="231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2" t="s">
        <v>220</v>
      </c>
      <c r="AT475" s="232" t="s">
        <v>138</v>
      </c>
      <c r="AU475" s="232" t="s">
        <v>143</v>
      </c>
      <c r="AY475" s="17" t="s">
        <v>135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7" t="s">
        <v>144</v>
      </c>
      <c r="BK475" s="233">
        <f>ROUND(I475*H475,2)</f>
        <v>0</v>
      </c>
      <c r="BL475" s="17" t="s">
        <v>220</v>
      </c>
      <c r="BM475" s="232" t="s">
        <v>614</v>
      </c>
    </row>
    <row r="476" s="2" customFormat="1">
      <c r="A476" s="38"/>
      <c r="B476" s="39"/>
      <c r="C476" s="40"/>
      <c r="D476" s="234" t="s">
        <v>146</v>
      </c>
      <c r="E476" s="40"/>
      <c r="F476" s="235" t="s">
        <v>613</v>
      </c>
      <c r="G476" s="40"/>
      <c r="H476" s="40"/>
      <c r="I476" s="236"/>
      <c r="J476" s="40"/>
      <c r="K476" s="40"/>
      <c r="L476" s="44"/>
      <c r="M476" s="237"/>
      <c r="N476" s="238"/>
      <c r="O476" s="92"/>
      <c r="P476" s="92"/>
      <c r="Q476" s="92"/>
      <c r="R476" s="92"/>
      <c r="S476" s="92"/>
      <c r="T476" s="93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146</v>
      </c>
      <c r="AU476" s="17" t="s">
        <v>143</v>
      </c>
    </row>
    <row r="477" s="2" customFormat="1" ht="24.15" customHeight="1">
      <c r="A477" s="38"/>
      <c r="B477" s="39"/>
      <c r="C477" s="220" t="s">
        <v>615</v>
      </c>
      <c r="D477" s="220" t="s">
        <v>138</v>
      </c>
      <c r="E477" s="221" t="s">
        <v>616</v>
      </c>
      <c r="F477" s="222" t="s">
        <v>617</v>
      </c>
      <c r="G477" s="223" t="s">
        <v>141</v>
      </c>
      <c r="H477" s="224">
        <v>0.95999999999999996</v>
      </c>
      <c r="I477" s="225"/>
      <c r="J477" s="226">
        <f>ROUND(I477*H477,2)</f>
        <v>0</v>
      </c>
      <c r="K477" s="227"/>
      <c r="L477" s="44"/>
      <c r="M477" s="228" t="s">
        <v>1</v>
      </c>
      <c r="N477" s="229" t="s">
        <v>41</v>
      </c>
      <c r="O477" s="92"/>
      <c r="P477" s="230">
        <f>O477*H477</f>
        <v>0</v>
      </c>
      <c r="Q477" s="230">
        <v>0.00012</v>
      </c>
      <c r="R477" s="230">
        <f>Q477*H477</f>
        <v>0.0001152</v>
      </c>
      <c r="S477" s="230">
        <v>0</v>
      </c>
      <c r="T477" s="231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2" t="s">
        <v>220</v>
      </c>
      <c r="AT477" s="232" t="s">
        <v>138</v>
      </c>
      <c r="AU477" s="232" t="s">
        <v>143</v>
      </c>
      <c r="AY477" s="17" t="s">
        <v>135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7" t="s">
        <v>144</v>
      </c>
      <c r="BK477" s="233">
        <f>ROUND(I477*H477,2)</f>
        <v>0</v>
      </c>
      <c r="BL477" s="17" t="s">
        <v>220</v>
      </c>
      <c r="BM477" s="232" t="s">
        <v>618</v>
      </c>
    </row>
    <row r="478" s="2" customFormat="1">
      <c r="A478" s="38"/>
      <c r="B478" s="39"/>
      <c r="C478" s="40"/>
      <c r="D478" s="234" t="s">
        <v>146</v>
      </c>
      <c r="E478" s="40"/>
      <c r="F478" s="235" t="s">
        <v>617</v>
      </c>
      <c r="G478" s="40"/>
      <c r="H478" s="40"/>
      <c r="I478" s="236"/>
      <c r="J478" s="40"/>
      <c r="K478" s="40"/>
      <c r="L478" s="44"/>
      <c r="M478" s="237"/>
      <c r="N478" s="238"/>
      <c r="O478" s="92"/>
      <c r="P478" s="92"/>
      <c r="Q478" s="92"/>
      <c r="R478" s="92"/>
      <c r="S478" s="92"/>
      <c r="T478" s="93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146</v>
      </c>
      <c r="AU478" s="17" t="s">
        <v>143</v>
      </c>
    </row>
    <row r="479" s="12" customFormat="1" ht="22.8" customHeight="1">
      <c r="A479" s="12"/>
      <c r="B479" s="204"/>
      <c r="C479" s="205"/>
      <c r="D479" s="206" t="s">
        <v>72</v>
      </c>
      <c r="E479" s="218" t="s">
        <v>619</v>
      </c>
      <c r="F479" s="218" t="s">
        <v>620</v>
      </c>
      <c r="G479" s="205"/>
      <c r="H479" s="205"/>
      <c r="I479" s="208"/>
      <c r="J479" s="219">
        <f>BK479</f>
        <v>0</v>
      </c>
      <c r="K479" s="205"/>
      <c r="L479" s="210"/>
      <c r="M479" s="211"/>
      <c r="N479" s="212"/>
      <c r="O479" s="212"/>
      <c r="P479" s="213">
        <f>SUM(P480:P498)</f>
        <v>0</v>
      </c>
      <c r="Q479" s="212"/>
      <c r="R479" s="213">
        <f>SUM(R480:R498)</f>
        <v>0.12338641</v>
      </c>
      <c r="S479" s="212"/>
      <c r="T479" s="214">
        <f>SUM(T480:T498)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5" t="s">
        <v>143</v>
      </c>
      <c r="AT479" s="216" t="s">
        <v>72</v>
      </c>
      <c r="AU479" s="216" t="s">
        <v>81</v>
      </c>
      <c r="AY479" s="215" t="s">
        <v>135</v>
      </c>
      <c r="BK479" s="217">
        <f>SUM(BK480:BK498)</f>
        <v>0</v>
      </c>
    </row>
    <row r="480" s="2" customFormat="1" ht="24.15" customHeight="1">
      <c r="A480" s="38"/>
      <c r="B480" s="39"/>
      <c r="C480" s="220" t="s">
        <v>621</v>
      </c>
      <c r="D480" s="220" t="s">
        <v>138</v>
      </c>
      <c r="E480" s="221" t="s">
        <v>622</v>
      </c>
      <c r="F480" s="222" t="s">
        <v>623</v>
      </c>
      <c r="G480" s="223" t="s">
        <v>141</v>
      </c>
      <c r="H480" s="224">
        <v>251.809</v>
      </c>
      <c r="I480" s="225"/>
      <c r="J480" s="226">
        <f>ROUND(I480*H480,2)</f>
        <v>0</v>
      </c>
      <c r="K480" s="227"/>
      <c r="L480" s="44"/>
      <c r="M480" s="228" t="s">
        <v>1</v>
      </c>
      <c r="N480" s="229" t="s">
        <v>41</v>
      </c>
      <c r="O480" s="92"/>
      <c r="P480" s="230">
        <f>O480*H480</f>
        <v>0</v>
      </c>
      <c r="Q480" s="230">
        <v>0.00020000000000000001</v>
      </c>
      <c r="R480" s="230">
        <f>Q480*H480</f>
        <v>0.050361800000000005</v>
      </c>
      <c r="S480" s="230">
        <v>0</v>
      </c>
      <c r="T480" s="231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2" t="s">
        <v>220</v>
      </c>
      <c r="AT480" s="232" t="s">
        <v>138</v>
      </c>
      <c r="AU480" s="232" t="s">
        <v>143</v>
      </c>
      <c r="AY480" s="17" t="s">
        <v>135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7" t="s">
        <v>144</v>
      </c>
      <c r="BK480" s="233">
        <f>ROUND(I480*H480,2)</f>
        <v>0</v>
      </c>
      <c r="BL480" s="17" t="s">
        <v>220</v>
      </c>
      <c r="BM480" s="232" t="s">
        <v>624</v>
      </c>
    </row>
    <row r="481" s="2" customFormat="1">
      <c r="A481" s="38"/>
      <c r="B481" s="39"/>
      <c r="C481" s="40"/>
      <c r="D481" s="234" t="s">
        <v>146</v>
      </c>
      <c r="E481" s="40"/>
      <c r="F481" s="235" t="s">
        <v>623</v>
      </c>
      <c r="G481" s="40"/>
      <c r="H481" s="40"/>
      <c r="I481" s="236"/>
      <c r="J481" s="40"/>
      <c r="K481" s="40"/>
      <c r="L481" s="44"/>
      <c r="M481" s="237"/>
      <c r="N481" s="238"/>
      <c r="O481" s="92"/>
      <c r="P481" s="92"/>
      <c r="Q481" s="92"/>
      <c r="R481" s="92"/>
      <c r="S481" s="92"/>
      <c r="T481" s="93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146</v>
      </c>
      <c r="AU481" s="17" t="s">
        <v>143</v>
      </c>
    </row>
    <row r="482" s="15" customFormat="1">
      <c r="A482" s="15"/>
      <c r="B482" s="273"/>
      <c r="C482" s="274"/>
      <c r="D482" s="234" t="s">
        <v>147</v>
      </c>
      <c r="E482" s="275" t="s">
        <v>1</v>
      </c>
      <c r="F482" s="276" t="s">
        <v>625</v>
      </c>
      <c r="G482" s="274"/>
      <c r="H482" s="275" t="s">
        <v>1</v>
      </c>
      <c r="I482" s="277"/>
      <c r="J482" s="274"/>
      <c r="K482" s="274"/>
      <c r="L482" s="278"/>
      <c r="M482" s="279"/>
      <c r="N482" s="280"/>
      <c r="O482" s="280"/>
      <c r="P482" s="280"/>
      <c r="Q482" s="280"/>
      <c r="R482" s="280"/>
      <c r="S482" s="280"/>
      <c r="T482" s="28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82" t="s">
        <v>147</v>
      </c>
      <c r="AU482" s="282" t="s">
        <v>143</v>
      </c>
      <c r="AV482" s="15" t="s">
        <v>81</v>
      </c>
      <c r="AW482" s="15" t="s">
        <v>30</v>
      </c>
      <c r="AX482" s="15" t="s">
        <v>73</v>
      </c>
      <c r="AY482" s="282" t="s">
        <v>135</v>
      </c>
    </row>
    <row r="483" s="13" customFormat="1">
      <c r="A483" s="13"/>
      <c r="B483" s="239"/>
      <c r="C483" s="240"/>
      <c r="D483" s="234" t="s">
        <v>147</v>
      </c>
      <c r="E483" s="241" t="s">
        <v>1</v>
      </c>
      <c r="F483" s="242" t="s">
        <v>167</v>
      </c>
      <c r="G483" s="240"/>
      <c r="H483" s="243">
        <v>38.314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147</v>
      </c>
      <c r="AU483" s="249" t="s">
        <v>143</v>
      </c>
      <c r="AV483" s="13" t="s">
        <v>143</v>
      </c>
      <c r="AW483" s="13" t="s">
        <v>30</v>
      </c>
      <c r="AX483" s="13" t="s">
        <v>73</v>
      </c>
      <c r="AY483" s="249" t="s">
        <v>135</v>
      </c>
    </row>
    <row r="484" s="13" customFormat="1">
      <c r="A484" s="13"/>
      <c r="B484" s="239"/>
      <c r="C484" s="240"/>
      <c r="D484" s="234" t="s">
        <v>147</v>
      </c>
      <c r="E484" s="241" t="s">
        <v>1</v>
      </c>
      <c r="F484" s="242" t="s">
        <v>626</v>
      </c>
      <c r="G484" s="240"/>
      <c r="H484" s="243">
        <v>5.6180000000000003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9" t="s">
        <v>147</v>
      </c>
      <c r="AU484" s="249" t="s">
        <v>143</v>
      </c>
      <c r="AV484" s="13" t="s">
        <v>143</v>
      </c>
      <c r="AW484" s="13" t="s">
        <v>30</v>
      </c>
      <c r="AX484" s="13" t="s">
        <v>73</v>
      </c>
      <c r="AY484" s="249" t="s">
        <v>135</v>
      </c>
    </row>
    <row r="485" s="13" customFormat="1">
      <c r="A485" s="13"/>
      <c r="B485" s="239"/>
      <c r="C485" s="240"/>
      <c r="D485" s="234" t="s">
        <v>147</v>
      </c>
      <c r="E485" s="241" t="s">
        <v>1</v>
      </c>
      <c r="F485" s="242" t="s">
        <v>169</v>
      </c>
      <c r="G485" s="240"/>
      <c r="H485" s="243">
        <v>42.194000000000003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147</v>
      </c>
      <c r="AU485" s="249" t="s">
        <v>143</v>
      </c>
      <c r="AV485" s="13" t="s">
        <v>143</v>
      </c>
      <c r="AW485" s="13" t="s">
        <v>30</v>
      </c>
      <c r="AX485" s="13" t="s">
        <v>73</v>
      </c>
      <c r="AY485" s="249" t="s">
        <v>135</v>
      </c>
    </row>
    <row r="486" s="13" customFormat="1">
      <c r="A486" s="13"/>
      <c r="B486" s="239"/>
      <c r="C486" s="240"/>
      <c r="D486" s="234" t="s">
        <v>147</v>
      </c>
      <c r="E486" s="241" t="s">
        <v>1</v>
      </c>
      <c r="F486" s="242" t="s">
        <v>170</v>
      </c>
      <c r="G486" s="240"/>
      <c r="H486" s="243">
        <v>52.213999999999999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147</v>
      </c>
      <c r="AU486" s="249" t="s">
        <v>143</v>
      </c>
      <c r="AV486" s="13" t="s">
        <v>143</v>
      </c>
      <c r="AW486" s="13" t="s">
        <v>30</v>
      </c>
      <c r="AX486" s="13" t="s">
        <v>73</v>
      </c>
      <c r="AY486" s="249" t="s">
        <v>135</v>
      </c>
    </row>
    <row r="487" s="13" customFormat="1">
      <c r="A487" s="13"/>
      <c r="B487" s="239"/>
      <c r="C487" s="240"/>
      <c r="D487" s="234" t="s">
        <v>147</v>
      </c>
      <c r="E487" s="241" t="s">
        <v>1</v>
      </c>
      <c r="F487" s="242" t="s">
        <v>171</v>
      </c>
      <c r="G487" s="240"/>
      <c r="H487" s="243">
        <v>42.613999999999997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147</v>
      </c>
      <c r="AU487" s="249" t="s">
        <v>143</v>
      </c>
      <c r="AV487" s="13" t="s">
        <v>143</v>
      </c>
      <c r="AW487" s="13" t="s">
        <v>30</v>
      </c>
      <c r="AX487" s="13" t="s">
        <v>73</v>
      </c>
      <c r="AY487" s="249" t="s">
        <v>135</v>
      </c>
    </row>
    <row r="488" s="13" customFormat="1">
      <c r="A488" s="13"/>
      <c r="B488" s="239"/>
      <c r="C488" s="240"/>
      <c r="D488" s="234" t="s">
        <v>147</v>
      </c>
      <c r="E488" s="241" t="s">
        <v>1</v>
      </c>
      <c r="F488" s="242" t="s">
        <v>627</v>
      </c>
      <c r="G488" s="240"/>
      <c r="H488" s="243">
        <v>6.1050000000000004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147</v>
      </c>
      <c r="AU488" s="249" t="s">
        <v>143</v>
      </c>
      <c r="AV488" s="13" t="s">
        <v>143</v>
      </c>
      <c r="AW488" s="13" t="s">
        <v>30</v>
      </c>
      <c r="AX488" s="13" t="s">
        <v>73</v>
      </c>
      <c r="AY488" s="249" t="s">
        <v>135</v>
      </c>
    </row>
    <row r="489" s="15" customFormat="1">
      <c r="A489" s="15"/>
      <c r="B489" s="273"/>
      <c r="C489" s="274"/>
      <c r="D489" s="234" t="s">
        <v>147</v>
      </c>
      <c r="E489" s="275" t="s">
        <v>1</v>
      </c>
      <c r="F489" s="276" t="s">
        <v>628</v>
      </c>
      <c r="G489" s="274"/>
      <c r="H489" s="275" t="s">
        <v>1</v>
      </c>
      <c r="I489" s="277"/>
      <c r="J489" s="274"/>
      <c r="K489" s="274"/>
      <c r="L489" s="278"/>
      <c r="M489" s="279"/>
      <c r="N489" s="280"/>
      <c r="O489" s="280"/>
      <c r="P489" s="280"/>
      <c r="Q489" s="280"/>
      <c r="R489" s="280"/>
      <c r="S489" s="280"/>
      <c r="T489" s="281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82" t="s">
        <v>147</v>
      </c>
      <c r="AU489" s="282" t="s">
        <v>143</v>
      </c>
      <c r="AV489" s="15" t="s">
        <v>81</v>
      </c>
      <c r="AW489" s="15" t="s">
        <v>30</v>
      </c>
      <c r="AX489" s="15" t="s">
        <v>73</v>
      </c>
      <c r="AY489" s="282" t="s">
        <v>135</v>
      </c>
    </row>
    <row r="490" s="13" customFormat="1">
      <c r="A490" s="13"/>
      <c r="B490" s="239"/>
      <c r="C490" s="240"/>
      <c r="D490" s="234" t="s">
        <v>147</v>
      </c>
      <c r="E490" s="241" t="s">
        <v>1</v>
      </c>
      <c r="F490" s="242" t="s">
        <v>287</v>
      </c>
      <c r="G490" s="240"/>
      <c r="H490" s="243">
        <v>9.5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147</v>
      </c>
      <c r="AU490" s="249" t="s">
        <v>143</v>
      </c>
      <c r="AV490" s="13" t="s">
        <v>143</v>
      </c>
      <c r="AW490" s="13" t="s">
        <v>30</v>
      </c>
      <c r="AX490" s="13" t="s">
        <v>73</v>
      </c>
      <c r="AY490" s="249" t="s">
        <v>135</v>
      </c>
    </row>
    <row r="491" s="13" customFormat="1">
      <c r="A491" s="13"/>
      <c r="B491" s="239"/>
      <c r="C491" s="240"/>
      <c r="D491" s="234" t="s">
        <v>147</v>
      </c>
      <c r="E491" s="241" t="s">
        <v>1</v>
      </c>
      <c r="F491" s="242" t="s">
        <v>295</v>
      </c>
      <c r="G491" s="240"/>
      <c r="H491" s="243">
        <v>2.8900000000000001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147</v>
      </c>
      <c r="AU491" s="249" t="s">
        <v>143</v>
      </c>
      <c r="AV491" s="13" t="s">
        <v>143</v>
      </c>
      <c r="AW491" s="13" t="s">
        <v>30</v>
      </c>
      <c r="AX491" s="13" t="s">
        <v>73</v>
      </c>
      <c r="AY491" s="249" t="s">
        <v>135</v>
      </c>
    </row>
    <row r="492" s="13" customFormat="1">
      <c r="A492" s="13"/>
      <c r="B492" s="239"/>
      <c r="C492" s="240"/>
      <c r="D492" s="234" t="s">
        <v>147</v>
      </c>
      <c r="E492" s="241" t="s">
        <v>1</v>
      </c>
      <c r="F492" s="242" t="s">
        <v>288</v>
      </c>
      <c r="G492" s="240"/>
      <c r="H492" s="243">
        <v>14.6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9" t="s">
        <v>147</v>
      </c>
      <c r="AU492" s="249" t="s">
        <v>143</v>
      </c>
      <c r="AV492" s="13" t="s">
        <v>143</v>
      </c>
      <c r="AW492" s="13" t="s">
        <v>30</v>
      </c>
      <c r="AX492" s="13" t="s">
        <v>73</v>
      </c>
      <c r="AY492" s="249" t="s">
        <v>135</v>
      </c>
    </row>
    <row r="493" s="13" customFormat="1">
      <c r="A493" s="13"/>
      <c r="B493" s="239"/>
      <c r="C493" s="240"/>
      <c r="D493" s="234" t="s">
        <v>147</v>
      </c>
      <c r="E493" s="241" t="s">
        <v>1</v>
      </c>
      <c r="F493" s="242" t="s">
        <v>289</v>
      </c>
      <c r="G493" s="240"/>
      <c r="H493" s="243">
        <v>21.059999999999999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147</v>
      </c>
      <c r="AU493" s="249" t="s">
        <v>143</v>
      </c>
      <c r="AV493" s="13" t="s">
        <v>143</v>
      </c>
      <c r="AW493" s="13" t="s">
        <v>30</v>
      </c>
      <c r="AX493" s="13" t="s">
        <v>73</v>
      </c>
      <c r="AY493" s="249" t="s">
        <v>135</v>
      </c>
    </row>
    <row r="494" s="13" customFormat="1">
      <c r="A494" s="13"/>
      <c r="B494" s="239"/>
      <c r="C494" s="240"/>
      <c r="D494" s="234" t="s">
        <v>147</v>
      </c>
      <c r="E494" s="241" t="s">
        <v>1</v>
      </c>
      <c r="F494" s="242" t="s">
        <v>290</v>
      </c>
      <c r="G494" s="240"/>
      <c r="H494" s="243">
        <v>14.869999999999999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9" t="s">
        <v>147</v>
      </c>
      <c r="AU494" s="249" t="s">
        <v>143</v>
      </c>
      <c r="AV494" s="13" t="s">
        <v>143</v>
      </c>
      <c r="AW494" s="13" t="s">
        <v>30</v>
      </c>
      <c r="AX494" s="13" t="s">
        <v>73</v>
      </c>
      <c r="AY494" s="249" t="s">
        <v>135</v>
      </c>
    </row>
    <row r="495" s="13" customFormat="1">
      <c r="A495" s="13"/>
      <c r="B495" s="239"/>
      <c r="C495" s="240"/>
      <c r="D495" s="234" t="s">
        <v>147</v>
      </c>
      <c r="E495" s="241" t="s">
        <v>1</v>
      </c>
      <c r="F495" s="242" t="s">
        <v>296</v>
      </c>
      <c r="G495" s="240"/>
      <c r="H495" s="243">
        <v>1.8300000000000001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147</v>
      </c>
      <c r="AU495" s="249" t="s">
        <v>143</v>
      </c>
      <c r="AV495" s="13" t="s">
        <v>143</v>
      </c>
      <c r="AW495" s="13" t="s">
        <v>30</v>
      </c>
      <c r="AX495" s="13" t="s">
        <v>73</v>
      </c>
      <c r="AY495" s="249" t="s">
        <v>135</v>
      </c>
    </row>
    <row r="496" s="14" customFormat="1">
      <c r="A496" s="14"/>
      <c r="B496" s="250"/>
      <c r="C496" s="251"/>
      <c r="D496" s="234" t="s">
        <v>147</v>
      </c>
      <c r="E496" s="252" t="s">
        <v>1</v>
      </c>
      <c r="F496" s="253" t="s">
        <v>163</v>
      </c>
      <c r="G496" s="251"/>
      <c r="H496" s="254">
        <v>251.809</v>
      </c>
      <c r="I496" s="255"/>
      <c r="J496" s="251"/>
      <c r="K496" s="251"/>
      <c r="L496" s="256"/>
      <c r="M496" s="257"/>
      <c r="N496" s="258"/>
      <c r="O496" s="258"/>
      <c r="P496" s="258"/>
      <c r="Q496" s="258"/>
      <c r="R496" s="258"/>
      <c r="S496" s="258"/>
      <c r="T496" s="25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0" t="s">
        <v>147</v>
      </c>
      <c r="AU496" s="260" t="s">
        <v>143</v>
      </c>
      <c r="AV496" s="14" t="s">
        <v>142</v>
      </c>
      <c r="AW496" s="14" t="s">
        <v>30</v>
      </c>
      <c r="AX496" s="14" t="s">
        <v>81</v>
      </c>
      <c r="AY496" s="260" t="s">
        <v>135</v>
      </c>
    </row>
    <row r="497" s="2" customFormat="1" ht="24.15" customHeight="1">
      <c r="A497" s="38"/>
      <c r="B497" s="39"/>
      <c r="C497" s="220" t="s">
        <v>629</v>
      </c>
      <c r="D497" s="220" t="s">
        <v>138</v>
      </c>
      <c r="E497" s="221" t="s">
        <v>630</v>
      </c>
      <c r="F497" s="222" t="s">
        <v>631</v>
      </c>
      <c r="G497" s="223" t="s">
        <v>141</v>
      </c>
      <c r="H497" s="224">
        <v>251.809</v>
      </c>
      <c r="I497" s="225"/>
      <c r="J497" s="226">
        <f>ROUND(I497*H497,2)</f>
        <v>0</v>
      </c>
      <c r="K497" s="227"/>
      <c r="L497" s="44"/>
      <c r="M497" s="228" t="s">
        <v>1</v>
      </c>
      <c r="N497" s="229" t="s">
        <v>41</v>
      </c>
      <c r="O497" s="92"/>
      <c r="P497" s="230">
        <f>O497*H497</f>
        <v>0</v>
      </c>
      <c r="Q497" s="230">
        <v>0.00029</v>
      </c>
      <c r="R497" s="230">
        <f>Q497*H497</f>
        <v>0.073024610000000004</v>
      </c>
      <c r="S497" s="230">
        <v>0</v>
      </c>
      <c r="T497" s="231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2" t="s">
        <v>220</v>
      </c>
      <c r="AT497" s="232" t="s">
        <v>138</v>
      </c>
      <c r="AU497" s="232" t="s">
        <v>143</v>
      </c>
      <c r="AY497" s="17" t="s">
        <v>135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7" t="s">
        <v>144</v>
      </c>
      <c r="BK497" s="233">
        <f>ROUND(I497*H497,2)</f>
        <v>0</v>
      </c>
      <c r="BL497" s="17" t="s">
        <v>220</v>
      </c>
      <c r="BM497" s="232" t="s">
        <v>632</v>
      </c>
    </row>
    <row r="498" s="2" customFormat="1">
      <c r="A498" s="38"/>
      <c r="B498" s="39"/>
      <c r="C498" s="40"/>
      <c r="D498" s="234" t="s">
        <v>146</v>
      </c>
      <c r="E498" s="40"/>
      <c r="F498" s="235" t="s">
        <v>631</v>
      </c>
      <c r="G498" s="40"/>
      <c r="H498" s="40"/>
      <c r="I498" s="236"/>
      <c r="J498" s="40"/>
      <c r="K498" s="40"/>
      <c r="L498" s="44"/>
      <c r="M498" s="237"/>
      <c r="N498" s="238"/>
      <c r="O498" s="92"/>
      <c r="P498" s="92"/>
      <c r="Q498" s="92"/>
      <c r="R498" s="92"/>
      <c r="S498" s="92"/>
      <c r="T498" s="93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146</v>
      </c>
      <c r="AU498" s="17" t="s">
        <v>143</v>
      </c>
    </row>
    <row r="499" s="12" customFormat="1" ht="25.92" customHeight="1">
      <c r="A499" s="12"/>
      <c r="B499" s="204"/>
      <c r="C499" s="205"/>
      <c r="D499" s="206" t="s">
        <v>72</v>
      </c>
      <c r="E499" s="207" t="s">
        <v>633</v>
      </c>
      <c r="F499" s="207" t="s">
        <v>634</v>
      </c>
      <c r="G499" s="205"/>
      <c r="H499" s="205"/>
      <c r="I499" s="208"/>
      <c r="J499" s="209">
        <f>BK499</f>
        <v>0</v>
      </c>
      <c r="K499" s="205"/>
      <c r="L499" s="210"/>
      <c r="M499" s="211"/>
      <c r="N499" s="212"/>
      <c r="O499" s="212"/>
      <c r="P499" s="213">
        <f>SUM(P500:P501)</f>
        <v>0</v>
      </c>
      <c r="Q499" s="212"/>
      <c r="R499" s="213">
        <f>SUM(R500:R501)</f>
        <v>0</v>
      </c>
      <c r="S499" s="212"/>
      <c r="T499" s="214">
        <f>SUM(T500:T501)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15" t="s">
        <v>142</v>
      </c>
      <c r="AT499" s="216" t="s">
        <v>72</v>
      </c>
      <c r="AU499" s="216" t="s">
        <v>73</v>
      </c>
      <c r="AY499" s="215" t="s">
        <v>135</v>
      </c>
      <c r="BK499" s="217">
        <f>SUM(BK500:BK501)</f>
        <v>0</v>
      </c>
    </row>
    <row r="500" s="2" customFormat="1" ht="21.75" customHeight="1">
      <c r="A500" s="38"/>
      <c r="B500" s="39"/>
      <c r="C500" s="220" t="s">
        <v>635</v>
      </c>
      <c r="D500" s="220" t="s">
        <v>138</v>
      </c>
      <c r="E500" s="221" t="s">
        <v>636</v>
      </c>
      <c r="F500" s="222" t="s">
        <v>637</v>
      </c>
      <c r="G500" s="223" t="s">
        <v>638</v>
      </c>
      <c r="H500" s="224">
        <v>25</v>
      </c>
      <c r="I500" s="225"/>
      <c r="J500" s="226">
        <f>ROUND(I500*H500,2)</f>
        <v>0</v>
      </c>
      <c r="K500" s="227"/>
      <c r="L500" s="44"/>
      <c r="M500" s="228" t="s">
        <v>1</v>
      </c>
      <c r="N500" s="229" t="s">
        <v>41</v>
      </c>
      <c r="O500" s="92"/>
      <c r="P500" s="230">
        <f>O500*H500</f>
        <v>0</v>
      </c>
      <c r="Q500" s="230">
        <v>0</v>
      </c>
      <c r="R500" s="230">
        <f>Q500*H500</f>
        <v>0</v>
      </c>
      <c r="S500" s="230">
        <v>0</v>
      </c>
      <c r="T500" s="231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2" t="s">
        <v>639</v>
      </c>
      <c r="AT500" s="232" t="s">
        <v>138</v>
      </c>
      <c r="AU500" s="232" t="s">
        <v>81</v>
      </c>
      <c r="AY500" s="17" t="s">
        <v>135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17" t="s">
        <v>144</v>
      </c>
      <c r="BK500" s="233">
        <f>ROUND(I500*H500,2)</f>
        <v>0</v>
      </c>
      <c r="BL500" s="17" t="s">
        <v>639</v>
      </c>
      <c r="BM500" s="232" t="s">
        <v>640</v>
      </c>
    </row>
    <row r="501" s="2" customFormat="1">
      <c r="A501" s="38"/>
      <c r="B501" s="39"/>
      <c r="C501" s="40"/>
      <c r="D501" s="234" t="s">
        <v>146</v>
      </c>
      <c r="E501" s="40"/>
      <c r="F501" s="235" t="s">
        <v>637</v>
      </c>
      <c r="G501" s="40"/>
      <c r="H501" s="40"/>
      <c r="I501" s="236"/>
      <c r="J501" s="40"/>
      <c r="K501" s="40"/>
      <c r="L501" s="44"/>
      <c r="M501" s="283"/>
      <c r="N501" s="284"/>
      <c r="O501" s="285"/>
      <c r="P501" s="285"/>
      <c r="Q501" s="285"/>
      <c r="R501" s="285"/>
      <c r="S501" s="285"/>
      <c r="T501" s="286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146</v>
      </c>
      <c r="AU501" s="17" t="s">
        <v>81</v>
      </c>
    </row>
    <row r="502" s="2" customFormat="1" ht="6.96" customHeight="1">
      <c r="A502" s="38"/>
      <c r="B502" s="67"/>
      <c r="C502" s="68"/>
      <c r="D502" s="68"/>
      <c r="E502" s="68"/>
      <c r="F502" s="68"/>
      <c r="G502" s="68"/>
      <c r="H502" s="68"/>
      <c r="I502" s="68"/>
      <c r="J502" s="68"/>
      <c r="K502" s="68"/>
      <c r="L502" s="44"/>
      <c r="M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</row>
  </sheetData>
  <sheetProtection sheet="1" autoFilter="0" formatColumns="0" formatRows="0" objects="1" scenarios="1" spinCount="100000" saltValue="S/Bx43GUjhK1Vp5qP4AjOQ0u8LLz3slJ0E7NIteWkIHLSZMk7fbQ7/Y5Dbyq1htEK4OfRJDFAnDpVmiwJJK0zQ==" hashValue="K5M9mpQHVSXL3Itiff+Iahe1+wBoo3G9uzhSGqz1AKr5odri+epnRbKSjD8/LP9quBswCawtCV5y6dt6gwSbZA==" algorithmName="SHA-512" password="CC35"/>
  <autoFilter ref="C132:K50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81</v>
      </c>
    </row>
    <row r="4" s="1" customFormat="1" ht="24.96" customHeight="1">
      <c r="B4" s="20"/>
      <c r="D4" s="139" t="s">
        <v>95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Mladotice ON - oprava bytové části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96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641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27. 1. 2022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21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ROUND(J129,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ROUND((SUM(BE129:BE313)),  2)</f>
        <v>0</v>
      </c>
      <c r="G33" s="38"/>
      <c r="H33" s="38"/>
      <c r="I33" s="156">
        <v>0.20999999999999999</v>
      </c>
      <c r="J33" s="155">
        <f>ROUND(((SUM(BE129:BE313))*I33),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ROUND((SUM(BF129:BF313)),  2)</f>
        <v>0</v>
      </c>
      <c r="G34" s="38"/>
      <c r="H34" s="38"/>
      <c r="I34" s="156">
        <v>0.14999999999999999</v>
      </c>
      <c r="J34" s="155">
        <f>ROUND(((SUM(BF129:BF313))*I34),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ROUND((SUM(BG129:BG313)),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ROUND((SUM(BH129:BH313)),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ROUND((SUM(BI129:BI313)),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Mladotice ON - oprava bytové části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02 - ZTI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27. 1. 2022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101</v>
      </c>
      <c r="D96" s="40"/>
      <c r="E96" s="40"/>
      <c r="F96" s="40"/>
      <c r="G96" s="40"/>
      <c r="H96" s="40"/>
      <c r="I96" s="40"/>
      <c r="J96" s="111">
        <f>J129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107</v>
      </c>
      <c r="E100" s="189"/>
      <c r="F100" s="189"/>
      <c r="G100" s="189"/>
      <c r="H100" s="189"/>
      <c r="I100" s="189"/>
      <c r="J100" s="190">
        <f>J143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J155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109</v>
      </c>
      <c r="E102" s="183"/>
      <c r="F102" s="183"/>
      <c r="G102" s="183"/>
      <c r="H102" s="183"/>
      <c r="I102" s="183"/>
      <c r="J102" s="184">
        <f>J158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642</v>
      </c>
      <c r="E103" s="189"/>
      <c r="F103" s="189"/>
      <c r="G103" s="189"/>
      <c r="H103" s="189"/>
      <c r="I103" s="189"/>
      <c r="J103" s="190">
        <f>J159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643</v>
      </c>
      <c r="E104" s="189"/>
      <c r="F104" s="189"/>
      <c r="G104" s="189"/>
      <c r="H104" s="189"/>
      <c r="I104" s="189"/>
      <c r="J104" s="190">
        <f>J202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644</v>
      </c>
      <c r="E105" s="189"/>
      <c r="F105" s="189"/>
      <c r="G105" s="189"/>
      <c r="H105" s="189"/>
      <c r="I105" s="189"/>
      <c r="J105" s="190">
        <f>J233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645</v>
      </c>
      <c r="E106" s="189"/>
      <c r="F106" s="189"/>
      <c r="G106" s="189"/>
      <c r="H106" s="189"/>
      <c r="I106" s="189"/>
      <c r="J106" s="190">
        <f>J284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112</v>
      </c>
      <c r="E107" s="189"/>
      <c r="F107" s="189"/>
      <c r="G107" s="189"/>
      <c r="H107" s="189"/>
      <c r="I107" s="189"/>
      <c r="J107" s="190">
        <f>J293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116</v>
      </c>
      <c r="E108" s="189"/>
      <c r="F108" s="189"/>
      <c r="G108" s="189"/>
      <c r="H108" s="189"/>
      <c r="I108" s="189"/>
      <c r="J108" s="190">
        <f>J301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0"/>
      <c r="C109" s="181"/>
      <c r="D109" s="182" t="s">
        <v>119</v>
      </c>
      <c r="E109" s="183"/>
      <c r="F109" s="183"/>
      <c r="G109" s="183"/>
      <c r="H109" s="183"/>
      <c r="I109" s="183"/>
      <c r="J109" s="184">
        <f>J310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120</v>
      </c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5" t="str">
        <f>E7</f>
        <v>Mladotice ON - oprava bytové části</v>
      </c>
      <c r="F119" s="32"/>
      <c r="G119" s="32"/>
      <c r="H119" s="32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96</v>
      </c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7" t="str">
        <f>E9</f>
        <v>SO 02 - ZTI</v>
      </c>
      <c r="F121" s="40"/>
      <c r="G121" s="40"/>
      <c r="H121" s="40"/>
      <c r="I121" s="40"/>
      <c r="J121" s="40"/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80" t="str">
        <f>IF(J12="","",J12)</f>
        <v>27. 1. 2022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4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4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2"/>
      <c r="B128" s="193"/>
      <c r="C128" s="194" t="s">
        <v>121</v>
      </c>
      <c r="D128" s="195" t="s">
        <v>58</v>
      </c>
      <c r="E128" s="195" t="s">
        <v>54</v>
      </c>
      <c r="F128" s="195" t="s">
        <v>55</v>
      </c>
      <c r="G128" s="195" t="s">
        <v>122</v>
      </c>
      <c r="H128" s="195" t="s">
        <v>123</v>
      </c>
      <c r="I128" s="195" t="s">
        <v>124</v>
      </c>
      <c r="J128" s="196" t="s">
        <v>100</v>
      </c>
      <c r="K128" s="197" t="s">
        <v>125</v>
      </c>
      <c r="L128" s="198"/>
      <c r="M128" s="101" t="s">
        <v>1</v>
      </c>
      <c r="N128" s="102" t="s">
        <v>37</v>
      </c>
      <c r="O128" s="102" t="s">
        <v>126</v>
      </c>
      <c r="P128" s="102" t="s">
        <v>127</v>
      </c>
      <c r="Q128" s="102" t="s">
        <v>128</v>
      </c>
      <c r="R128" s="102" t="s">
        <v>129</v>
      </c>
      <c r="S128" s="102" t="s">
        <v>130</v>
      </c>
      <c r="T128" s="103" t="s">
        <v>131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8"/>
      <c r="B129" s="39"/>
      <c r="C129" s="108" t="s">
        <v>132</v>
      </c>
      <c r="D129" s="40"/>
      <c r="E129" s="40"/>
      <c r="F129" s="40"/>
      <c r="G129" s="40"/>
      <c r="H129" s="40"/>
      <c r="I129" s="40"/>
      <c r="J129" s="199">
        <f>BK129</f>
        <v>0</v>
      </c>
      <c r="K129" s="40"/>
      <c r="L129" s="44"/>
      <c r="M129" s="104"/>
      <c r="N129" s="200"/>
      <c r="O129" s="105"/>
      <c r="P129" s="201">
        <f>P130+P158+P310</f>
        <v>0</v>
      </c>
      <c r="Q129" s="105"/>
      <c r="R129" s="201">
        <f>R130+R158+R310</f>
        <v>0.39844499999999999</v>
      </c>
      <c r="S129" s="105"/>
      <c r="T129" s="202">
        <f>T130+T158+T310</f>
        <v>1.40926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102</v>
      </c>
      <c r="BK129" s="203">
        <f>BK130+BK158+BK310</f>
        <v>0</v>
      </c>
    </row>
    <row r="130" s="12" customFormat="1" ht="25.92" customHeight="1">
      <c r="A130" s="12"/>
      <c r="B130" s="204"/>
      <c r="C130" s="205"/>
      <c r="D130" s="206" t="s">
        <v>72</v>
      </c>
      <c r="E130" s="207" t="s">
        <v>133</v>
      </c>
      <c r="F130" s="207" t="s">
        <v>134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P131+P137+P143+P155</f>
        <v>0</v>
      </c>
      <c r="Q130" s="212"/>
      <c r="R130" s="213">
        <f>R131+R137+R143+R155</f>
        <v>0.15620000000000001</v>
      </c>
      <c r="S130" s="212"/>
      <c r="T130" s="214">
        <f>T131+T137+T143+T155</f>
        <v>0.96914999999999996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81</v>
      </c>
      <c r="AT130" s="216" t="s">
        <v>72</v>
      </c>
      <c r="AU130" s="216" t="s">
        <v>73</v>
      </c>
      <c r="AY130" s="215" t="s">
        <v>135</v>
      </c>
      <c r="BK130" s="217">
        <f>BK131+BK137+BK143+BK155</f>
        <v>0</v>
      </c>
    </row>
    <row r="131" s="12" customFormat="1" ht="22.8" customHeight="1">
      <c r="A131" s="12"/>
      <c r="B131" s="204"/>
      <c r="C131" s="205"/>
      <c r="D131" s="206" t="s">
        <v>72</v>
      </c>
      <c r="E131" s="218" t="s">
        <v>149</v>
      </c>
      <c r="F131" s="218" t="s">
        <v>150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SUM(P132:P136)</f>
        <v>0</v>
      </c>
      <c r="Q131" s="212"/>
      <c r="R131" s="213">
        <f>SUM(R132:R136)</f>
        <v>0.15620000000000001</v>
      </c>
      <c r="S131" s="212"/>
      <c r="T131" s="214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81</v>
      </c>
      <c r="AT131" s="216" t="s">
        <v>72</v>
      </c>
      <c r="AU131" s="216" t="s">
        <v>81</v>
      </c>
      <c r="AY131" s="215" t="s">
        <v>135</v>
      </c>
      <c r="BK131" s="217">
        <f>SUM(BK132:BK136)</f>
        <v>0</v>
      </c>
    </row>
    <row r="132" s="2" customFormat="1" ht="21.75" customHeight="1">
      <c r="A132" s="38"/>
      <c r="B132" s="39"/>
      <c r="C132" s="220" t="s">
        <v>81</v>
      </c>
      <c r="D132" s="220" t="s">
        <v>138</v>
      </c>
      <c r="E132" s="221" t="s">
        <v>646</v>
      </c>
      <c r="F132" s="222" t="s">
        <v>647</v>
      </c>
      <c r="G132" s="223" t="s">
        <v>141</v>
      </c>
      <c r="H132" s="224">
        <v>3.9049999999999998</v>
      </c>
      <c r="I132" s="225"/>
      <c r="J132" s="226">
        <f>ROUND(I132*H132,2)</f>
        <v>0</v>
      </c>
      <c r="K132" s="227"/>
      <c r="L132" s="44"/>
      <c r="M132" s="228" t="s">
        <v>1</v>
      </c>
      <c r="N132" s="229" t="s">
        <v>41</v>
      </c>
      <c r="O132" s="92"/>
      <c r="P132" s="230">
        <f>O132*H132</f>
        <v>0</v>
      </c>
      <c r="Q132" s="230">
        <v>0.040000000000000001</v>
      </c>
      <c r="R132" s="230">
        <f>Q132*H132</f>
        <v>0.15620000000000001</v>
      </c>
      <c r="S132" s="230">
        <v>0</v>
      </c>
      <c r="T132" s="23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2" t="s">
        <v>142</v>
      </c>
      <c r="AT132" s="232" t="s">
        <v>138</v>
      </c>
      <c r="AU132" s="232" t="s">
        <v>143</v>
      </c>
      <c r="AY132" s="17" t="s">
        <v>135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144</v>
      </c>
      <c r="BK132" s="233">
        <f>ROUND(I132*H132,2)</f>
        <v>0</v>
      </c>
      <c r="BL132" s="17" t="s">
        <v>142</v>
      </c>
      <c r="BM132" s="232" t="s">
        <v>648</v>
      </c>
    </row>
    <row r="133" s="2" customFormat="1">
      <c r="A133" s="38"/>
      <c r="B133" s="39"/>
      <c r="C133" s="40"/>
      <c r="D133" s="234" t="s">
        <v>146</v>
      </c>
      <c r="E133" s="40"/>
      <c r="F133" s="235" t="s">
        <v>647</v>
      </c>
      <c r="G133" s="40"/>
      <c r="H133" s="40"/>
      <c r="I133" s="236"/>
      <c r="J133" s="40"/>
      <c r="K133" s="40"/>
      <c r="L133" s="44"/>
      <c r="M133" s="237"/>
      <c r="N133" s="238"/>
      <c r="O133" s="92"/>
      <c r="P133" s="92"/>
      <c r="Q133" s="92"/>
      <c r="R133" s="92"/>
      <c r="S133" s="92"/>
      <c r="T133" s="9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146</v>
      </c>
      <c r="AU133" s="17" t="s">
        <v>143</v>
      </c>
    </row>
    <row r="134" s="13" customFormat="1">
      <c r="A134" s="13"/>
      <c r="B134" s="239"/>
      <c r="C134" s="240"/>
      <c r="D134" s="234" t="s">
        <v>147</v>
      </c>
      <c r="E134" s="241" t="s">
        <v>1</v>
      </c>
      <c r="F134" s="242" t="s">
        <v>649</v>
      </c>
      <c r="G134" s="240"/>
      <c r="H134" s="243">
        <v>2.4049999999999998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147</v>
      </c>
      <c r="AU134" s="249" t="s">
        <v>143</v>
      </c>
      <c r="AV134" s="13" t="s">
        <v>143</v>
      </c>
      <c r="AW134" s="13" t="s">
        <v>30</v>
      </c>
      <c r="AX134" s="13" t="s">
        <v>73</v>
      </c>
      <c r="AY134" s="249" t="s">
        <v>135</v>
      </c>
    </row>
    <row r="135" s="13" customFormat="1">
      <c r="A135" s="13"/>
      <c r="B135" s="239"/>
      <c r="C135" s="240"/>
      <c r="D135" s="234" t="s">
        <v>147</v>
      </c>
      <c r="E135" s="241" t="s">
        <v>1</v>
      </c>
      <c r="F135" s="242" t="s">
        <v>650</v>
      </c>
      <c r="G135" s="240"/>
      <c r="H135" s="243">
        <v>1.5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147</v>
      </c>
      <c r="AU135" s="249" t="s">
        <v>143</v>
      </c>
      <c r="AV135" s="13" t="s">
        <v>143</v>
      </c>
      <c r="AW135" s="13" t="s">
        <v>30</v>
      </c>
      <c r="AX135" s="13" t="s">
        <v>73</v>
      </c>
      <c r="AY135" s="249" t="s">
        <v>135</v>
      </c>
    </row>
    <row r="136" s="14" customFormat="1">
      <c r="A136" s="14"/>
      <c r="B136" s="250"/>
      <c r="C136" s="251"/>
      <c r="D136" s="234" t="s">
        <v>147</v>
      </c>
      <c r="E136" s="252" t="s">
        <v>1</v>
      </c>
      <c r="F136" s="253" t="s">
        <v>163</v>
      </c>
      <c r="G136" s="251"/>
      <c r="H136" s="254">
        <v>3.9049999999999998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147</v>
      </c>
      <c r="AU136" s="260" t="s">
        <v>143</v>
      </c>
      <c r="AV136" s="14" t="s">
        <v>142</v>
      </c>
      <c r="AW136" s="14" t="s">
        <v>30</v>
      </c>
      <c r="AX136" s="14" t="s">
        <v>81</v>
      </c>
      <c r="AY136" s="260" t="s">
        <v>135</v>
      </c>
    </row>
    <row r="137" s="12" customFormat="1" ht="22.8" customHeight="1">
      <c r="A137" s="12"/>
      <c r="B137" s="204"/>
      <c r="C137" s="205"/>
      <c r="D137" s="206" t="s">
        <v>72</v>
      </c>
      <c r="E137" s="218" t="s">
        <v>173</v>
      </c>
      <c r="F137" s="218" t="s">
        <v>174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SUM(P138:P142)</f>
        <v>0</v>
      </c>
      <c r="Q137" s="212"/>
      <c r="R137" s="213">
        <f>SUM(R138:R142)</f>
        <v>0</v>
      </c>
      <c r="S137" s="212"/>
      <c r="T137" s="214">
        <f>SUM(T138:T142)</f>
        <v>0.96914999999999996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81</v>
      </c>
      <c r="AT137" s="216" t="s">
        <v>72</v>
      </c>
      <c r="AU137" s="216" t="s">
        <v>81</v>
      </c>
      <c r="AY137" s="215" t="s">
        <v>135</v>
      </c>
      <c r="BK137" s="217">
        <f>SUM(BK138:BK142)</f>
        <v>0</v>
      </c>
    </row>
    <row r="138" s="2" customFormat="1" ht="24.15" customHeight="1">
      <c r="A138" s="38"/>
      <c r="B138" s="39"/>
      <c r="C138" s="220" t="s">
        <v>143</v>
      </c>
      <c r="D138" s="220" t="s">
        <v>138</v>
      </c>
      <c r="E138" s="221" t="s">
        <v>651</v>
      </c>
      <c r="F138" s="222" t="s">
        <v>652</v>
      </c>
      <c r="G138" s="223" t="s">
        <v>253</v>
      </c>
      <c r="H138" s="224">
        <v>34.350000000000001</v>
      </c>
      <c r="I138" s="225"/>
      <c r="J138" s="226">
        <f>ROUND(I138*H138,2)</f>
        <v>0</v>
      </c>
      <c r="K138" s="227"/>
      <c r="L138" s="44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0.0089999999999999993</v>
      </c>
      <c r="T138" s="231">
        <f>S138*H138</f>
        <v>0.30914999999999998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2" t="s">
        <v>142</v>
      </c>
      <c r="AT138" s="232" t="s">
        <v>138</v>
      </c>
      <c r="AU138" s="232" t="s">
        <v>143</v>
      </c>
      <c r="AY138" s="17" t="s">
        <v>135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144</v>
      </c>
      <c r="BK138" s="233">
        <f>ROUND(I138*H138,2)</f>
        <v>0</v>
      </c>
      <c r="BL138" s="17" t="s">
        <v>142</v>
      </c>
      <c r="BM138" s="232" t="s">
        <v>653</v>
      </c>
    </row>
    <row r="139" s="2" customFormat="1">
      <c r="A139" s="38"/>
      <c r="B139" s="39"/>
      <c r="C139" s="40"/>
      <c r="D139" s="234" t="s">
        <v>146</v>
      </c>
      <c r="E139" s="40"/>
      <c r="F139" s="235" t="s">
        <v>652</v>
      </c>
      <c r="G139" s="40"/>
      <c r="H139" s="40"/>
      <c r="I139" s="236"/>
      <c r="J139" s="40"/>
      <c r="K139" s="40"/>
      <c r="L139" s="44"/>
      <c r="M139" s="237"/>
      <c r="N139" s="238"/>
      <c r="O139" s="92"/>
      <c r="P139" s="92"/>
      <c r="Q139" s="92"/>
      <c r="R139" s="92"/>
      <c r="S139" s="92"/>
      <c r="T139" s="9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146</v>
      </c>
      <c r="AU139" s="17" t="s">
        <v>143</v>
      </c>
    </row>
    <row r="140" s="13" customFormat="1">
      <c r="A140" s="13"/>
      <c r="B140" s="239"/>
      <c r="C140" s="240"/>
      <c r="D140" s="234" t="s">
        <v>147</v>
      </c>
      <c r="E140" s="241" t="s">
        <v>1</v>
      </c>
      <c r="F140" s="242" t="s">
        <v>654</v>
      </c>
      <c r="G140" s="240"/>
      <c r="H140" s="243">
        <v>34.350000000000001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147</v>
      </c>
      <c r="AU140" s="249" t="s">
        <v>143</v>
      </c>
      <c r="AV140" s="13" t="s">
        <v>143</v>
      </c>
      <c r="AW140" s="13" t="s">
        <v>30</v>
      </c>
      <c r="AX140" s="13" t="s">
        <v>81</v>
      </c>
      <c r="AY140" s="249" t="s">
        <v>135</v>
      </c>
    </row>
    <row r="141" s="2" customFormat="1" ht="24.15" customHeight="1">
      <c r="A141" s="38"/>
      <c r="B141" s="39"/>
      <c r="C141" s="220" t="s">
        <v>136</v>
      </c>
      <c r="D141" s="220" t="s">
        <v>138</v>
      </c>
      <c r="E141" s="221" t="s">
        <v>655</v>
      </c>
      <c r="F141" s="222" t="s">
        <v>656</v>
      </c>
      <c r="G141" s="223" t="s">
        <v>253</v>
      </c>
      <c r="H141" s="224">
        <v>10</v>
      </c>
      <c r="I141" s="225"/>
      <c r="J141" s="226">
        <f>ROUND(I141*H141,2)</f>
        <v>0</v>
      </c>
      <c r="K141" s="227"/>
      <c r="L141" s="44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0.066000000000000003</v>
      </c>
      <c r="T141" s="231">
        <f>S141*H141</f>
        <v>0.66000000000000003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142</v>
      </c>
      <c r="AT141" s="232" t="s">
        <v>138</v>
      </c>
      <c r="AU141" s="232" t="s">
        <v>143</v>
      </c>
      <c r="AY141" s="17" t="s">
        <v>135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144</v>
      </c>
      <c r="BK141" s="233">
        <f>ROUND(I141*H141,2)</f>
        <v>0</v>
      </c>
      <c r="BL141" s="17" t="s">
        <v>142</v>
      </c>
      <c r="BM141" s="232" t="s">
        <v>657</v>
      </c>
    </row>
    <row r="142" s="2" customFormat="1">
      <c r="A142" s="38"/>
      <c r="B142" s="39"/>
      <c r="C142" s="40"/>
      <c r="D142" s="234" t="s">
        <v>146</v>
      </c>
      <c r="E142" s="40"/>
      <c r="F142" s="235" t="s">
        <v>656</v>
      </c>
      <c r="G142" s="40"/>
      <c r="H142" s="40"/>
      <c r="I142" s="236"/>
      <c r="J142" s="40"/>
      <c r="K142" s="40"/>
      <c r="L142" s="44"/>
      <c r="M142" s="237"/>
      <c r="N142" s="238"/>
      <c r="O142" s="92"/>
      <c r="P142" s="92"/>
      <c r="Q142" s="92"/>
      <c r="R142" s="92"/>
      <c r="S142" s="92"/>
      <c r="T142" s="9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146</v>
      </c>
      <c r="AU142" s="17" t="s">
        <v>143</v>
      </c>
    </row>
    <row r="143" s="12" customFormat="1" ht="22.8" customHeight="1">
      <c r="A143" s="12"/>
      <c r="B143" s="204"/>
      <c r="C143" s="205"/>
      <c r="D143" s="206" t="s">
        <v>72</v>
      </c>
      <c r="E143" s="218" t="s">
        <v>206</v>
      </c>
      <c r="F143" s="218" t="s">
        <v>207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SUM(P144:P154)</f>
        <v>0</v>
      </c>
      <c r="Q143" s="212"/>
      <c r="R143" s="213">
        <f>SUM(R144:R154)</f>
        <v>0</v>
      </c>
      <c r="S143" s="212"/>
      <c r="T143" s="214">
        <f>SUM(T144:T154)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81</v>
      </c>
      <c r="AT143" s="216" t="s">
        <v>72</v>
      </c>
      <c r="AU143" s="216" t="s">
        <v>81</v>
      </c>
      <c r="AY143" s="215" t="s">
        <v>135</v>
      </c>
      <c r="BK143" s="217">
        <f>SUM(BK144:BK154)</f>
        <v>0</v>
      </c>
    </row>
    <row r="144" s="2" customFormat="1" ht="16.5" customHeight="1">
      <c r="A144" s="38"/>
      <c r="B144" s="39"/>
      <c r="C144" s="220" t="s">
        <v>142</v>
      </c>
      <c r="D144" s="220" t="s">
        <v>138</v>
      </c>
      <c r="E144" s="221" t="s">
        <v>209</v>
      </c>
      <c r="F144" s="222" t="s">
        <v>210</v>
      </c>
      <c r="G144" s="223" t="s">
        <v>211</v>
      </c>
      <c r="H144" s="224">
        <v>1.409</v>
      </c>
      <c r="I144" s="225"/>
      <c r="J144" s="226">
        <f>ROUND(I144*H144,2)</f>
        <v>0</v>
      </c>
      <c r="K144" s="227"/>
      <c r="L144" s="44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142</v>
      </c>
      <c r="AT144" s="232" t="s">
        <v>138</v>
      </c>
      <c r="AU144" s="232" t="s">
        <v>143</v>
      </c>
      <c r="AY144" s="17" t="s">
        <v>135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144</v>
      </c>
      <c r="BK144" s="233">
        <f>ROUND(I144*H144,2)</f>
        <v>0</v>
      </c>
      <c r="BL144" s="17" t="s">
        <v>142</v>
      </c>
      <c r="BM144" s="232" t="s">
        <v>658</v>
      </c>
    </row>
    <row r="145" s="2" customFormat="1">
      <c r="A145" s="38"/>
      <c r="B145" s="39"/>
      <c r="C145" s="40"/>
      <c r="D145" s="234" t="s">
        <v>146</v>
      </c>
      <c r="E145" s="40"/>
      <c r="F145" s="235" t="s">
        <v>210</v>
      </c>
      <c r="G145" s="40"/>
      <c r="H145" s="40"/>
      <c r="I145" s="236"/>
      <c r="J145" s="40"/>
      <c r="K145" s="40"/>
      <c r="L145" s="44"/>
      <c r="M145" s="237"/>
      <c r="N145" s="238"/>
      <c r="O145" s="92"/>
      <c r="P145" s="92"/>
      <c r="Q145" s="92"/>
      <c r="R145" s="92"/>
      <c r="S145" s="92"/>
      <c r="T145" s="9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146</v>
      </c>
      <c r="AU145" s="17" t="s">
        <v>143</v>
      </c>
    </row>
    <row r="146" s="2" customFormat="1" ht="24.15" customHeight="1">
      <c r="A146" s="38"/>
      <c r="B146" s="39"/>
      <c r="C146" s="220" t="s">
        <v>144</v>
      </c>
      <c r="D146" s="220" t="s">
        <v>138</v>
      </c>
      <c r="E146" s="221" t="s">
        <v>214</v>
      </c>
      <c r="F146" s="222" t="s">
        <v>215</v>
      </c>
      <c r="G146" s="223" t="s">
        <v>211</v>
      </c>
      <c r="H146" s="224">
        <v>1.409</v>
      </c>
      <c r="I146" s="225"/>
      <c r="J146" s="226">
        <f>ROUND(I146*H146,2)</f>
        <v>0</v>
      </c>
      <c r="K146" s="227"/>
      <c r="L146" s="44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142</v>
      </c>
      <c r="AT146" s="232" t="s">
        <v>138</v>
      </c>
      <c r="AU146" s="232" t="s">
        <v>143</v>
      </c>
      <c r="AY146" s="17" t="s">
        <v>135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144</v>
      </c>
      <c r="BK146" s="233">
        <f>ROUND(I146*H146,2)</f>
        <v>0</v>
      </c>
      <c r="BL146" s="17" t="s">
        <v>142</v>
      </c>
      <c r="BM146" s="232" t="s">
        <v>659</v>
      </c>
    </row>
    <row r="147" s="2" customFormat="1">
      <c r="A147" s="38"/>
      <c r="B147" s="39"/>
      <c r="C147" s="40"/>
      <c r="D147" s="234" t="s">
        <v>146</v>
      </c>
      <c r="E147" s="40"/>
      <c r="F147" s="235" t="s">
        <v>215</v>
      </c>
      <c r="G147" s="40"/>
      <c r="H147" s="40"/>
      <c r="I147" s="236"/>
      <c r="J147" s="40"/>
      <c r="K147" s="40"/>
      <c r="L147" s="44"/>
      <c r="M147" s="237"/>
      <c r="N147" s="238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146</v>
      </c>
      <c r="AU147" s="17" t="s">
        <v>143</v>
      </c>
    </row>
    <row r="148" s="2" customFormat="1" ht="24.15" customHeight="1">
      <c r="A148" s="38"/>
      <c r="B148" s="39"/>
      <c r="C148" s="220" t="s">
        <v>149</v>
      </c>
      <c r="D148" s="220" t="s">
        <v>138</v>
      </c>
      <c r="E148" s="221" t="s">
        <v>218</v>
      </c>
      <c r="F148" s="222" t="s">
        <v>219</v>
      </c>
      <c r="G148" s="223" t="s">
        <v>211</v>
      </c>
      <c r="H148" s="224">
        <v>1.409</v>
      </c>
      <c r="I148" s="225"/>
      <c r="J148" s="226">
        <f>ROUND(I148*H148,2)</f>
        <v>0</v>
      </c>
      <c r="K148" s="227"/>
      <c r="L148" s="44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2" t="s">
        <v>220</v>
      </c>
      <c r="AT148" s="232" t="s">
        <v>138</v>
      </c>
      <c r="AU148" s="232" t="s">
        <v>143</v>
      </c>
      <c r="AY148" s="17" t="s">
        <v>135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144</v>
      </c>
      <c r="BK148" s="233">
        <f>ROUND(I148*H148,2)</f>
        <v>0</v>
      </c>
      <c r="BL148" s="17" t="s">
        <v>220</v>
      </c>
      <c r="BM148" s="232" t="s">
        <v>660</v>
      </c>
    </row>
    <row r="149" s="2" customFormat="1">
      <c r="A149" s="38"/>
      <c r="B149" s="39"/>
      <c r="C149" s="40"/>
      <c r="D149" s="234" t="s">
        <v>146</v>
      </c>
      <c r="E149" s="40"/>
      <c r="F149" s="235" t="s">
        <v>219</v>
      </c>
      <c r="G149" s="40"/>
      <c r="H149" s="40"/>
      <c r="I149" s="236"/>
      <c r="J149" s="40"/>
      <c r="K149" s="40"/>
      <c r="L149" s="44"/>
      <c r="M149" s="237"/>
      <c r="N149" s="238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143</v>
      </c>
    </row>
    <row r="150" s="2" customFormat="1" ht="24.15" customHeight="1">
      <c r="A150" s="38"/>
      <c r="B150" s="39"/>
      <c r="C150" s="220" t="s">
        <v>182</v>
      </c>
      <c r="D150" s="220" t="s">
        <v>138</v>
      </c>
      <c r="E150" s="221" t="s">
        <v>223</v>
      </c>
      <c r="F150" s="222" t="s">
        <v>224</v>
      </c>
      <c r="G150" s="223" t="s">
        <v>211</v>
      </c>
      <c r="H150" s="224">
        <v>42.270000000000003</v>
      </c>
      <c r="I150" s="225"/>
      <c r="J150" s="226">
        <f>ROUND(I150*H150,2)</f>
        <v>0</v>
      </c>
      <c r="K150" s="227"/>
      <c r="L150" s="44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2" t="s">
        <v>142</v>
      </c>
      <c r="AT150" s="232" t="s">
        <v>138</v>
      </c>
      <c r="AU150" s="232" t="s">
        <v>143</v>
      </c>
      <c r="AY150" s="17" t="s">
        <v>135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144</v>
      </c>
      <c r="BK150" s="233">
        <f>ROUND(I150*H150,2)</f>
        <v>0</v>
      </c>
      <c r="BL150" s="17" t="s">
        <v>142</v>
      </c>
      <c r="BM150" s="232" t="s">
        <v>661</v>
      </c>
    </row>
    <row r="151" s="2" customFormat="1">
      <c r="A151" s="38"/>
      <c r="B151" s="39"/>
      <c r="C151" s="40"/>
      <c r="D151" s="234" t="s">
        <v>146</v>
      </c>
      <c r="E151" s="40"/>
      <c r="F151" s="235" t="s">
        <v>224</v>
      </c>
      <c r="G151" s="40"/>
      <c r="H151" s="40"/>
      <c r="I151" s="236"/>
      <c r="J151" s="40"/>
      <c r="K151" s="40"/>
      <c r="L151" s="44"/>
      <c r="M151" s="237"/>
      <c r="N151" s="238"/>
      <c r="O151" s="92"/>
      <c r="P151" s="92"/>
      <c r="Q151" s="92"/>
      <c r="R151" s="92"/>
      <c r="S151" s="92"/>
      <c r="T151" s="9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146</v>
      </c>
      <c r="AU151" s="17" t="s">
        <v>143</v>
      </c>
    </row>
    <row r="152" s="13" customFormat="1">
      <c r="A152" s="13"/>
      <c r="B152" s="239"/>
      <c r="C152" s="240"/>
      <c r="D152" s="234" t="s">
        <v>147</v>
      </c>
      <c r="E152" s="241" t="s">
        <v>1</v>
      </c>
      <c r="F152" s="242" t="s">
        <v>662</v>
      </c>
      <c r="G152" s="240"/>
      <c r="H152" s="243">
        <v>42.270000000000003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147</v>
      </c>
      <c r="AU152" s="249" t="s">
        <v>143</v>
      </c>
      <c r="AV152" s="13" t="s">
        <v>143</v>
      </c>
      <c r="AW152" s="13" t="s">
        <v>30</v>
      </c>
      <c r="AX152" s="13" t="s">
        <v>81</v>
      </c>
      <c r="AY152" s="249" t="s">
        <v>135</v>
      </c>
    </row>
    <row r="153" s="2" customFormat="1" ht="33" customHeight="1">
      <c r="A153" s="38"/>
      <c r="B153" s="39"/>
      <c r="C153" s="220" t="s">
        <v>188</v>
      </c>
      <c r="D153" s="220" t="s">
        <v>138</v>
      </c>
      <c r="E153" s="221" t="s">
        <v>227</v>
      </c>
      <c r="F153" s="222" t="s">
        <v>228</v>
      </c>
      <c r="G153" s="223" t="s">
        <v>211</v>
      </c>
      <c r="H153" s="224">
        <v>1.409</v>
      </c>
      <c r="I153" s="225"/>
      <c r="J153" s="226">
        <f>ROUND(I153*H153,2)</f>
        <v>0</v>
      </c>
      <c r="K153" s="227"/>
      <c r="L153" s="44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2" t="s">
        <v>142</v>
      </c>
      <c r="AT153" s="232" t="s">
        <v>138</v>
      </c>
      <c r="AU153" s="232" t="s">
        <v>143</v>
      </c>
      <c r="AY153" s="17" t="s">
        <v>135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144</v>
      </c>
      <c r="BK153" s="233">
        <f>ROUND(I153*H153,2)</f>
        <v>0</v>
      </c>
      <c r="BL153" s="17" t="s">
        <v>142</v>
      </c>
      <c r="BM153" s="232" t="s">
        <v>663</v>
      </c>
    </row>
    <row r="154" s="2" customFormat="1">
      <c r="A154" s="38"/>
      <c r="B154" s="39"/>
      <c r="C154" s="40"/>
      <c r="D154" s="234" t="s">
        <v>146</v>
      </c>
      <c r="E154" s="40"/>
      <c r="F154" s="235" t="s">
        <v>228</v>
      </c>
      <c r="G154" s="40"/>
      <c r="H154" s="40"/>
      <c r="I154" s="236"/>
      <c r="J154" s="40"/>
      <c r="K154" s="40"/>
      <c r="L154" s="44"/>
      <c r="M154" s="237"/>
      <c r="N154" s="238"/>
      <c r="O154" s="92"/>
      <c r="P154" s="92"/>
      <c r="Q154" s="92"/>
      <c r="R154" s="92"/>
      <c r="S154" s="92"/>
      <c r="T154" s="9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146</v>
      </c>
      <c r="AU154" s="17" t="s">
        <v>143</v>
      </c>
    </row>
    <row r="155" s="12" customFormat="1" ht="22.8" customHeight="1">
      <c r="A155" s="12"/>
      <c r="B155" s="204"/>
      <c r="C155" s="205"/>
      <c r="D155" s="206" t="s">
        <v>72</v>
      </c>
      <c r="E155" s="218" t="s">
        <v>230</v>
      </c>
      <c r="F155" s="218" t="s">
        <v>231</v>
      </c>
      <c r="G155" s="205"/>
      <c r="H155" s="205"/>
      <c r="I155" s="208"/>
      <c r="J155" s="219">
        <f>BK155</f>
        <v>0</v>
      </c>
      <c r="K155" s="205"/>
      <c r="L155" s="210"/>
      <c r="M155" s="211"/>
      <c r="N155" s="212"/>
      <c r="O155" s="212"/>
      <c r="P155" s="213">
        <f>SUM(P156:P157)</f>
        <v>0</v>
      </c>
      <c r="Q155" s="212"/>
      <c r="R155" s="213">
        <f>SUM(R156:R157)</f>
        <v>0</v>
      </c>
      <c r="S155" s="212"/>
      <c r="T155" s="214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5" t="s">
        <v>81</v>
      </c>
      <c r="AT155" s="216" t="s">
        <v>72</v>
      </c>
      <c r="AU155" s="216" t="s">
        <v>81</v>
      </c>
      <c r="AY155" s="215" t="s">
        <v>135</v>
      </c>
      <c r="BK155" s="217">
        <f>SUM(BK156:BK157)</f>
        <v>0</v>
      </c>
    </row>
    <row r="156" s="2" customFormat="1" ht="21.75" customHeight="1">
      <c r="A156" s="38"/>
      <c r="B156" s="39"/>
      <c r="C156" s="220" t="s">
        <v>173</v>
      </c>
      <c r="D156" s="220" t="s">
        <v>138</v>
      </c>
      <c r="E156" s="221" t="s">
        <v>232</v>
      </c>
      <c r="F156" s="222" t="s">
        <v>233</v>
      </c>
      <c r="G156" s="223" t="s">
        <v>211</v>
      </c>
      <c r="H156" s="224">
        <v>0.156</v>
      </c>
      <c r="I156" s="225"/>
      <c r="J156" s="226">
        <f>ROUND(I156*H156,2)</f>
        <v>0</v>
      </c>
      <c r="K156" s="227"/>
      <c r="L156" s="44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142</v>
      </c>
      <c r="AT156" s="232" t="s">
        <v>138</v>
      </c>
      <c r="AU156" s="232" t="s">
        <v>143</v>
      </c>
      <c r="AY156" s="17" t="s">
        <v>135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144</v>
      </c>
      <c r="BK156" s="233">
        <f>ROUND(I156*H156,2)</f>
        <v>0</v>
      </c>
      <c r="BL156" s="17" t="s">
        <v>142</v>
      </c>
      <c r="BM156" s="232" t="s">
        <v>664</v>
      </c>
    </row>
    <row r="157" s="2" customFormat="1">
      <c r="A157" s="38"/>
      <c r="B157" s="39"/>
      <c r="C157" s="40"/>
      <c r="D157" s="234" t="s">
        <v>146</v>
      </c>
      <c r="E157" s="40"/>
      <c r="F157" s="235" t="s">
        <v>233</v>
      </c>
      <c r="G157" s="40"/>
      <c r="H157" s="40"/>
      <c r="I157" s="236"/>
      <c r="J157" s="40"/>
      <c r="K157" s="40"/>
      <c r="L157" s="44"/>
      <c r="M157" s="237"/>
      <c r="N157" s="238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146</v>
      </c>
      <c r="AU157" s="17" t="s">
        <v>143</v>
      </c>
    </row>
    <row r="158" s="12" customFormat="1" ht="25.92" customHeight="1">
      <c r="A158" s="12"/>
      <c r="B158" s="204"/>
      <c r="C158" s="205"/>
      <c r="D158" s="206" t="s">
        <v>72</v>
      </c>
      <c r="E158" s="207" t="s">
        <v>235</v>
      </c>
      <c r="F158" s="207" t="s">
        <v>236</v>
      </c>
      <c r="G158" s="205"/>
      <c r="H158" s="205"/>
      <c r="I158" s="208"/>
      <c r="J158" s="209">
        <f>BK158</f>
        <v>0</v>
      </c>
      <c r="K158" s="205"/>
      <c r="L158" s="210"/>
      <c r="M158" s="211"/>
      <c r="N158" s="212"/>
      <c r="O158" s="212"/>
      <c r="P158" s="213">
        <f>P159+P202+P233+P284+P293+P301</f>
        <v>0</v>
      </c>
      <c r="Q158" s="212"/>
      <c r="R158" s="213">
        <f>R159+R202+R233+R284+R293+R301</f>
        <v>0.24224499999999999</v>
      </c>
      <c r="S158" s="212"/>
      <c r="T158" s="214">
        <f>T159+T202+T233+T284+T293+T301</f>
        <v>0.44011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5" t="s">
        <v>143</v>
      </c>
      <c r="AT158" s="216" t="s">
        <v>72</v>
      </c>
      <c r="AU158" s="216" t="s">
        <v>73</v>
      </c>
      <c r="AY158" s="215" t="s">
        <v>135</v>
      </c>
      <c r="BK158" s="217">
        <f>BK159+BK202+BK233+BK284+BK293+BK301</f>
        <v>0</v>
      </c>
    </row>
    <row r="159" s="12" customFormat="1" ht="22.8" customHeight="1">
      <c r="A159" s="12"/>
      <c r="B159" s="204"/>
      <c r="C159" s="205"/>
      <c r="D159" s="206" t="s">
        <v>72</v>
      </c>
      <c r="E159" s="218" t="s">
        <v>665</v>
      </c>
      <c r="F159" s="218" t="s">
        <v>666</v>
      </c>
      <c r="G159" s="205"/>
      <c r="H159" s="205"/>
      <c r="I159" s="208"/>
      <c r="J159" s="219">
        <f>BK159</f>
        <v>0</v>
      </c>
      <c r="K159" s="205"/>
      <c r="L159" s="210"/>
      <c r="M159" s="211"/>
      <c r="N159" s="212"/>
      <c r="O159" s="212"/>
      <c r="P159" s="213">
        <f>SUM(P160:P201)</f>
        <v>0</v>
      </c>
      <c r="Q159" s="212"/>
      <c r="R159" s="213">
        <f>SUM(R160:R201)</f>
        <v>0.040235</v>
      </c>
      <c r="S159" s="212"/>
      <c r="T159" s="214">
        <f>SUM(T160:T201)</f>
        <v>0.35269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5" t="s">
        <v>143</v>
      </c>
      <c r="AT159" s="216" t="s">
        <v>72</v>
      </c>
      <c r="AU159" s="216" t="s">
        <v>81</v>
      </c>
      <c r="AY159" s="215" t="s">
        <v>135</v>
      </c>
      <c r="BK159" s="217">
        <f>SUM(BK160:BK201)</f>
        <v>0</v>
      </c>
    </row>
    <row r="160" s="2" customFormat="1" ht="16.5" customHeight="1">
      <c r="A160" s="38"/>
      <c r="B160" s="39"/>
      <c r="C160" s="220" t="s">
        <v>199</v>
      </c>
      <c r="D160" s="220" t="s">
        <v>138</v>
      </c>
      <c r="E160" s="221" t="s">
        <v>667</v>
      </c>
      <c r="F160" s="222" t="s">
        <v>668</v>
      </c>
      <c r="G160" s="223" t="s">
        <v>253</v>
      </c>
      <c r="H160" s="224">
        <v>11</v>
      </c>
      <c r="I160" s="225"/>
      <c r="J160" s="226">
        <f>ROUND(I160*H160,2)</f>
        <v>0</v>
      </c>
      <c r="K160" s="227"/>
      <c r="L160" s="44"/>
      <c r="M160" s="228" t="s">
        <v>1</v>
      </c>
      <c r="N160" s="229" t="s">
        <v>41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0.03065</v>
      </c>
      <c r="T160" s="231">
        <f>S160*H160</f>
        <v>0.33715000000000001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2" t="s">
        <v>220</v>
      </c>
      <c r="AT160" s="232" t="s">
        <v>138</v>
      </c>
      <c r="AU160" s="232" t="s">
        <v>143</v>
      </c>
      <c r="AY160" s="17" t="s">
        <v>135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144</v>
      </c>
      <c r="BK160" s="233">
        <f>ROUND(I160*H160,2)</f>
        <v>0</v>
      </c>
      <c r="BL160" s="17" t="s">
        <v>220</v>
      </c>
      <c r="BM160" s="232" t="s">
        <v>669</v>
      </c>
    </row>
    <row r="161" s="2" customFormat="1">
      <c r="A161" s="38"/>
      <c r="B161" s="39"/>
      <c r="C161" s="40"/>
      <c r="D161" s="234" t="s">
        <v>146</v>
      </c>
      <c r="E161" s="40"/>
      <c r="F161" s="235" t="s">
        <v>668</v>
      </c>
      <c r="G161" s="40"/>
      <c r="H161" s="40"/>
      <c r="I161" s="236"/>
      <c r="J161" s="40"/>
      <c r="K161" s="40"/>
      <c r="L161" s="44"/>
      <c r="M161" s="237"/>
      <c r="N161" s="238"/>
      <c r="O161" s="92"/>
      <c r="P161" s="92"/>
      <c r="Q161" s="92"/>
      <c r="R161" s="92"/>
      <c r="S161" s="92"/>
      <c r="T161" s="9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146</v>
      </c>
      <c r="AU161" s="17" t="s">
        <v>143</v>
      </c>
    </row>
    <row r="162" s="13" customFormat="1">
      <c r="A162" s="13"/>
      <c r="B162" s="239"/>
      <c r="C162" s="240"/>
      <c r="D162" s="234" t="s">
        <v>147</v>
      </c>
      <c r="E162" s="241" t="s">
        <v>1</v>
      </c>
      <c r="F162" s="242" t="s">
        <v>670</v>
      </c>
      <c r="G162" s="240"/>
      <c r="H162" s="243">
        <v>11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147</v>
      </c>
      <c r="AU162" s="249" t="s">
        <v>143</v>
      </c>
      <c r="AV162" s="13" t="s">
        <v>143</v>
      </c>
      <c r="AW162" s="13" t="s">
        <v>30</v>
      </c>
      <c r="AX162" s="13" t="s">
        <v>81</v>
      </c>
      <c r="AY162" s="249" t="s">
        <v>135</v>
      </c>
    </row>
    <row r="163" s="2" customFormat="1" ht="16.5" customHeight="1">
      <c r="A163" s="38"/>
      <c r="B163" s="39"/>
      <c r="C163" s="220" t="s">
        <v>208</v>
      </c>
      <c r="D163" s="220" t="s">
        <v>138</v>
      </c>
      <c r="E163" s="221" t="s">
        <v>671</v>
      </c>
      <c r="F163" s="222" t="s">
        <v>672</v>
      </c>
      <c r="G163" s="223" t="s">
        <v>253</v>
      </c>
      <c r="H163" s="224">
        <v>7.4000000000000004</v>
      </c>
      <c r="I163" s="225"/>
      <c r="J163" s="226">
        <f>ROUND(I163*H163,2)</f>
        <v>0</v>
      </c>
      <c r="K163" s="227"/>
      <c r="L163" s="44"/>
      <c r="M163" s="228" t="s">
        <v>1</v>
      </c>
      <c r="N163" s="229" t="s">
        <v>41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0.0020999999999999999</v>
      </c>
      <c r="T163" s="231">
        <f>S163*H163</f>
        <v>0.01554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2" t="s">
        <v>220</v>
      </c>
      <c r="AT163" s="232" t="s">
        <v>138</v>
      </c>
      <c r="AU163" s="232" t="s">
        <v>143</v>
      </c>
      <c r="AY163" s="17" t="s">
        <v>135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144</v>
      </c>
      <c r="BK163" s="233">
        <f>ROUND(I163*H163,2)</f>
        <v>0</v>
      </c>
      <c r="BL163" s="17" t="s">
        <v>220</v>
      </c>
      <c r="BM163" s="232" t="s">
        <v>673</v>
      </c>
    </row>
    <row r="164" s="2" customFormat="1">
      <c r="A164" s="38"/>
      <c r="B164" s="39"/>
      <c r="C164" s="40"/>
      <c r="D164" s="234" t="s">
        <v>146</v>
      </c>
      <c r="E164" s="40"/>
      <c r="F164" s="235" t="s">
        <v>672</v>
      </c>
      <c r="G164" s="40"/>
      <c r="H164" s="40"/>
      <c r="I164" s="236"/>
      <c r="J164" s="40"/>
      <c r="K164" s="40"/>
      <c r="L164" s="44"/>
      <c r="M164" s="237"/>
      <c r="N164" s="238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146</v>
      </c>
      <c r="AU164" s="17" t="s">
        <v>143</v>
      </c>
    </row>
    <row r="165" s="13" customFormat="1">
      <c r="A165" s="13"/>
      <c r="B165" s="239"/>
      <c r="C165" s="240"/>
      <c r="D165" s="234" t="s">
        <v>147</v>
      </c>
      <c r="E165" s="241" t="s">
        <v>1</v>
      </c>
      <c r="F165" s="242" t="s">
        <v>674</v>
      </c>
      <c r="G165" s="240"/>
      <c r="H165" s="243">
        <v>7.4000000000000004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147</v>
      </c>
      <c r="AU165" s="249" t="s">
        <v>143</v>
      </c>
      <c r="AV165" s="13" t="s">
        <v>143</v>
      </c>
      <c r="AW165" s="13" t="s">
        <v>30</v>
      </c>
      <c r="AX165" s="13" t="s">
        <v>81</v>
      </c>
      <c r="AY165" s="249" t="s">
        <v>135</v>
      </c>
    </row>
    <row r="166" s="2" customFormat="1" ht="16.5" customHeight="1">
      <c r="A166" s="38"/>
      <c r="B166" s="39"/>
      <c r="C166" s="220" t="s">
        <v>213</v>
      </c>
      <c r="D166" s="220" t="s">
        <v>138</v>
      </c>
      <c r="E166" s="221" t="s">
        <v>675</v>
      </c>
      <c r="F166" s="222" t="s">
        <v>676</v>
      </c>
      <c r="G166" s="223" t="s">
        <v>242</v>
      </c>
      <c r="H166" s="224">
        <v>2</v>
      </c>
      <c r="I166" s="225"/>
      <c r="J166" s="226">
        <f>ROUND(I166*H166,2)</f>
        <v>0</v>
      </c>
      <c r="K166" s="227"/>
      <c r="L166" s="44"/>
      <c r="M166" s="228" t="s">
        <v>1</v>
      </c>
      <c r="N166" s="229" t="s">
        <v>41</v>
      </c>
      <c r="O166" s="92"/>
      <c r="P166" s="230">
        <f>O166*H166</f>
        <v>0</v>
      </c>
      <c r="Q166" s="230">
        <v>0.001</v>
      </c>
      <c r="R166" s="230">
        <f>Q166*H166</f>
        <v>0.002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220</v>
      </c>
      <c r="AT166" s="232" t="s">
        <v>138</v>
      </c>
      <c r="AU166" s="232" t="s">
        <v>143</v>
      </c>
      <c r="AY166" s="17" t="s">
        <v>135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144</v>
      </c>
      <c r="BK166" s="233">
        <f>ROUND(I166*H166,2)</f>
        <v>0</v>
      </c>
      <c r="BL166" s="17" t="s">
        <v>220</v>
      </c>
      <c r="BM166" s="232" t="s">
        <v>677</v>
      </c>
    </row>
    <row r="167" s="2" customFormat="1">
      <c r="A167" s="38"/>
      <c r="B167" s="39"/>
      <c r="C167" s="40"/>
      <c r="D167" s="234" t="s">
        <v>146</v>
      </c>
      <c r="E167" s="40"/>
      <c r="F167" s="235" t="s">
        <v>676</v>
      </c>
      <c r="G167" s="40"/>
      <c r="H167" s="40"/>
      <c r="I167" s="236"/>
      <c r="J167" s="40"/>
      <c r="K167" s="40"/>
      <c r="L167" s="44"/>
      <c r="M167" s="237"/>
      <c r="N167" s="238"/>
      <c r="O167" s="92"/>
      <c r="P167" s="92"/>
      <c r="Q167" s="92"/>
      <c r="R167" s="92"/>
      <c r="S167" s="92"/>
      <c r="T167" s="93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146</v>
      </c>
      <c r="AU167" s="17" t="s">
        <v>143</v>
      </c>
    </row>
    <row r="168" s="2" customFormat="1" ht="16.5" customHeight="1">
      <c r="A168" s="38"/>
      <c r="B168" s="39"/>
      <c r="C168" s="220" t="s">
        <v>217</v>
      </c>
      <c r="D168" s="220" t="s">
        <v>138</v>
      </c>
      <c r="E168" s="221" t="s">
        <v>678</v>
      </c>
      <c r="F168" s="222" t="s">
        <v>679</v>
      </c>
      <c r="G168" s="223" t="s">
        <v>253</v>
      </c>
      <c r="H168" s="224">
        <v>12.5</v>
      </c>
      <c r="I168" s="225"/>
      <c r="J168" s="226">
        <f>ROUND(I168*H168,2)</f>
        <v>0</v>
      </c>
      <c r="K168" s="227"/>
      <c r="L168" s="44"/>
      <c r="M168" s="228" t="s">
        <v>1</v>
      </c>
      <c r="N168" s="229" t="s">
        <v>41</v>
      </c>
      <c r="O168" s="92"/>
      <c r="P168" s="230">
        <f>O168*H168</f>
        <v>0</v>
      </c>
      <c r="Q168" s="230">
        <v>0.0020100000000000001</v>
      </c>
      <c r="R168" s="230">
        <f>Q168*H168</f>
        <v>0.025125000000000001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220</v>
      </c>
      <c r="AT168" s="232" t="s">
        <v>138</v>
      </c>
      <c r="AU168" s="232" t="s">
        <v>143</v>
      </c>
      <c r="AY168" s="17" t="s">
        <v>135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144</v>
      </c>
      <c r="BK168" s="233">
        <f>ROUND(I168*H168,2)</f>
        <v>0</v>
      </c>
      <c r="BL168" s="17" t="s">
        <v>220</v>
      </c>
      <c r="BM168" s="232" t="s">
        <v>680</v>
      </c>
    </row>
    <row r="169" s="2" customFormat="1">
      <c r="A169" s="38"/>
      <c r="B169" s="39"/>
      <c r="C169" s="40"/>
      <c r="D169" s="234" t="s">
        <v>146</v>
      </c>
      <c r="E169" s="40"/>
      <c r="F169" s="235" t="s">
        <v>679</v>
      </c>
      <c r="G169" s="40"/>
      <c r="H169" s="40"/>
      <c r="I169" s="236"/>
      <c r="J169" s="40"/>
      <c r="K169" s="40"/>
      <c r="L169" s="44"/>
      <c r="M169" s="237"/>
      <c r="N169" s="238"/>
      <c r="O169" s="92"/>
      <c r="P169" s="92"/>
      <c r="Q169" s="92"/>
      <c r="R169" s="92"/>
      <c r="S169" s="92"/>
      <c r="T169" s="9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146</v>
      </c>
      <c r="AU169" s="17" t="s">
        <v>143</v>
      </c>
    </row>
    <row r="170" s="13" customFormat="1">
      <c r="A170" s="13"/>
      <c r="B170" s="239"/>
      <c r="C170" s="240"/>
      <c r="D170" s="234" t="s">
        <v>147</v>
      </c>
      <c r="E170" s="241" t="s">
        <v>1</v>
      </c>
      <c r="F170" s="242" t="s">
        <v>681</v>
      </c>
      <c r="G170" s="240"/>
      <c r="H170" s="243">
        <v>12.5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147</v>
      </c>
      <c r="AU170" s="249" t="s">
        <v>143</v>
      </c>
      <c r="AV170" s="13" t="s">
        <v>143</v>
      </c>
      <c r="AW170" s="13" t="s">
        <v>30</v>
      </c>
      <c r="AX170" s="13" t="s">
        <v>81</v>
      </c>
      <c r="AY170" s="249" t="s">
        <v>135</v>
      </c>
    </row>
    <row r="171" s="2" customFormat="1" ht="16.5" customHeight="1">
      <c r="A171" s="38"/>
      <c r="B171" s="39"/>
      <c r="C171" s="261" t="s">
        <v>222</v>
      </c>
      <c r="D171" s="261" t="s">
        <v>245</v>
      </c>
      <c r="E171" s="262" t="s">
        <v>682</v>
      </c>
      <c r="F171" s="263" t="s">
        <v>683</v>
      </c>
      <c r="G171" s="264" t="s">
        <v>242</v>
      </c>
      <c r="H171" s="265">
        <v>2</v>
      </c>
      <c r="I171" s="266"/>
      <c r="J171" s="267">
        <f>ROUND(I171*H171,2)</f>
        <v>0</v>
      </c>
      <c r="K171" s="268"/>
      <c r="L171" s="269"/>
      <c r="M171" s="270" t="s">
        <v>1</v>
      </c>
      <c r="N171" s="271" t="s">
        <v>41</v>
      </c>
      <c r="O171" s="92"/>
      <c r="P171" s="230">
        <f>O171*H171</f>
        <v>0</v>
      </c>
      <c r="Q171" s="230">
        <v>0.0012099999999999999</v>
      </c>
      <c r="R171" s="230">
        <f>Q171*H171</f>
        <v>0.0024199999999999998</v>
      </c>
      <c r="S171" s="230">
        <v>0</v>
      </c>
      <c r="T171" s="231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2" t="s">
        <v>248</v>
      </c>
      <c r="AT171" s="232" t="s">
        <v>245</v>
      </c>
      <c r="AU171" s="232" t="s">
        <v>143</v>
      </c>
      <c r="AY171" s="17" t="s">
        <v>135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7" t="s">
        <v>144</v>
      </c>
      <c r="BK171" s="233">
        <f>ROUND(I171*H171,2)</f>
        <v>0</v>
      </c>
      <c r="BL171" s="17" t="s">
        <v>220</v>
      </c>
      <c r="BM171" s="232" t="s">
        <v>684</v>
      </c>
    </row>
    <row r="172" s="2" customFormat="1">
      <c r="A172" s="38"/>
      <c r="B172" s="39"/>
      <c r="C172" s="40"/>
      <c r="D172" s="234" t="s">
        <v>146</v>
      </c>
      <c r="E172" s="40"/>
      <c r="F172" s="235" t="s">
        <v>683</v>
      </c>
      <c r="G172" s="40"/>
      <c r="H172" s="40"/>
      <c r="I172" s="236"/>
      <c r="J172" s="40"/>
      <c r="K172" s="40"/>
      <c r="L172" s="44"/>
      <c r="M172" s="237"/>
      <c r="N172" s="238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146</v>
      </c>
      <c r="AU172" s="17" t="s">
        <v>143</v>
      </c>
    </row>
    <row r="173" s="2" customFormat="1" ht="24.15" customHeight="1">
      <c r="A173" s="38"/>
      <c r="B173" s="39"/>
      <c r="C173" s="261" t="s">
        <v>8</v>
      </c>
      <c r="D173" s="261" t="s">
        <v>245</v>
      </c>
      <c r="E173" s="262" t="s">
        <v>685</v>
      </c>
      <c r="F173" s="263" t="s">
        <v>686</v>
      </c>
      <c r="G173" s="264" t="s">
        <v>242</v>
      </c>
      <c r="H173" s="265">
        <v>1</v>
      </c>
      <c r="I173" s="266"/>
      <c r="J173" s="267">
        <f>ROUND(I173*H173,2)</f>
        <v>0</v>
      </c>
      <c r="K173" s="268"/>
      <c r="L173" s="269"/>
      <c r="M173" s="270" t="s">
        <v>1</v>
      </c>
      <c r="N173" s="271" t="s">
        <v>41</v>
      </c>
      <c r="O173" s="92"/>
      <c r="P173" s="230">
        <f>O173*H173</f>
        <v>0</v>
      </c>
      <c r="Q173" s="230">
        <v>0.00024000000000000001</v>
      </c>
      <c r="R173" s="230">
        <f>Q173*H173</f>
        <v>0.00024000000000000001</v>
      </c>
      <c r="S173" s="230">
        <v>0</v>
      </c>
      <c r="T173" s="23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2" t="s">
        <v>248</v>
      </c>
      <c r="AT173" s="232" t="s">
        <v>245</v>
      </c>
      <c r="AU173" s="232" t="s">
        <v>143</v>
      </c>
      <c r="AY173" s="17" t="s">
        <v>135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144</v>
      </c>
      <c r="BK173" s="233">
        <f>ROUND(I173*H173,2)</f>
        <v>0</v>
      </c>
      <c r="BL173" s="17" t="s">
        <v>220</v>
      </c>
      <c r="BM173" s="232" t="s">
        <v>687</v>
      </c>
    </row>
    <row r="174" s="2" customFormat="1">
      <c r="A174" s="38"/>
      <c r="B174" s="39"/>
      <c r="C174" s="40"/>
      <c r="D174" s="234" t="s">
        <v>146</v>
      </c>
      <c r="E174" s="40"/>
      <c r="F174" s="235" t="s">
        <v>686</v>
      </c>
      <c r="G174" s="40"/>
      <c r="H174" s="40"/>
      <c r="I174" s="236"/>
      <c r="J174" s="40"/>
      <c r="K174" s="40"/>
      <c r="L174" s="44"/>
      <c r="M174" s="237"/>
      <c r="N174" s="238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146</v>
      </c>
      <c r="AU174" s="17" t="s">
        <v>143</v>
      </c>
    </row>
    <row r="175" s="2" customFormat="1" ht="16.5" customHeight="1">
      <c r="A175" s="38"/>
      <c r="B175" s="39"/>
      <c r="C175" s="220" t="s">
        <v>220</v>
      </c>
      <c r="D175" s="220" t="s">
        <v>138</v>
      </c>
      <c r="E175" s="221" t="s">
        <v>688</v>
      </c>
      <c r="F175" s="222" t="s">
        <v>689</v>
      </c>
      <c r="G175" s="223" t="s">
        <v>253</v>
      </c>
      <c r="H175" s="224">
        <v>4</v>
      </c>
      <c r="I175" s="225"/>
      <c r="J175" s="226">
        <f>ROUND(I175*H175,2)</f>
        <v>0</v>
      </c>
      <c r="K175" s="227"/>
      <c r="L175" s="44"/>
      <c r="M175" s="228" t="s">
        <v>1</v>
      </c>
      <c r="N175" s="229" t="s">
        <v>41</v>
      </c>
      <c r="O175" s="92"/>
      <c r="P175" s="230">
        <f>O175*H175</f>
        <v>0</v>
      </c>
      <c r="Q175" s="230">
        <v>0.00040999999999999999</v>
      </c>
      <c r="R175" s="230">
        <f>Q175*H175</f>
        <v>0.00164</v>
      </c>
      <c r="S175" s="230">
        <v>0</v>
      </c>
      <c r="T175" s="23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2" t="s">
        <v>220</v>
      </c>
      <c r="AT175" s="232" t="s">
        <v>138</v>
      </c>
      <c r="AU175" s="232" t="s">
        <v>143</v>
      </c>
      <c r="AY175" s="17" t="s">
        <v>135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7" t="s">
        <v>144</v>
      </c>
      <c r="BK175" s="233">
        <f>ROUND(I175*H175,2)</f>
        <v>0</v>
      </c>
      <c r="BL175" s="17" t="s">
        <v>220</v>
      </c>
      <c r="BM175" s="232" t="s">
        <v>690</v>
      </c>
    </row>
    <row r="176" s="2" customFormat="1">
      <c r="A176" s="38"/>
      <c r="B176" s="39"/>
      <c r="C176" s="40"/>
      <c r="D176" s="234" t="s">
        <v>146</v>
      </c>
      <c r="E176" s="40"/>
      <c r="F176" s="235" t="s">
        <v>689</v>
      </c>
      <c r="G176" s="40"/>
      <c r="H176" s="40"/>
      <c r="I176" s="236"/>
      <c r="J176" s="40"/>
      <c r="K176" s="40"/>
      <c r="L176" s="44"/>
      <c r="M176" s="237"/>
      <c r="N176" s="238"/>
      <c r="O176" s="92"/>
      <c r="P176" s="92"/>
      <c r="Q176" s="92"/>
      <c r="R176" s="92"/>
      <c r="S176" s="92"/>
      <c r="T176" s="9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146</v>
      </c>
      <c r="AU176" s="17" t="s">
        <v>143</v>
      </c>
    </row>
    <row r="177" s="13" customFormat="1">
      <c r="A177" s="13"/>
      <c r="B177" s="239"/>
      <c r="C177" s="240"/>
      <c r="D177" s="234" t="s">
        <v>147</v>
      </c>
      <c r="E177" s="241" t="s">
        <v>1</v>
      </c>
      <c r="F177" s="242" t="s">
        <v>691</v>
      </c>
      <c r="G177" s="240"/>
      <c r="H177" s="243">
        <v>2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147</v>
      </c>
      <c r="AU177" s="249" t="s">
        <v>143</v>
      </c>
      <c r="AV177" s="13" t="s">
        <v>143</v>
      </c>
      <c r="AW177" s="13" t="s">
        <v>30</v>
      </c>
      <c r="AX177" s="13" t="s">
        <v>73</v>
      </c>
      <c r="AY177" s="249" t="s">
        <v>135</v>
      </c>
    </row>
    <row r="178" s="13" customFormat="1">
      <c r="A178" s="13"/>
      <c r="B178" s="239"/>
      <c r="C178" s="240"/>
      <c r="D178" s="234" t="s">
        <v>147</v>
      </c>
      <c r="E178" s="241" t="s">
        <v>1</v>
      </c>
      <c r="F178" s="242" t="s">
        <v>692</v>
      </c>
      <c r="G178" s="240"/>
      <c r="H178" s="243">
        <v>2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147</v>
      </c>
      <c r="AU178" s="249" t="s">
        <v>143</v>
      </c>
      <c r="AV178" s="13" t="s">
        <v>143</v>
      </c>
      <c r="AW178" s="13" t="s">
        <v>30</v>
      </c>
      <c r="AX178" s="13" t="s">
        <v>73</v>
      </c>
      <c r="AY178" s="249" t="s">
        <v>135</v>
      </c>
    </row>
    <row r="179" s="14" customFormat="1">
      <c r="A179" s="14"/>
      <c r="B179" s="250"/>
      <c r="C179" s="251"/>
      <c r="D179" s="234" t="s">
        <v>147</v>
      </c>
      <c r="E179" s="252" t="s">
        <v>1</v>
      </c>
      <c r="F179" s="253" t="s">
        <v>163</v>
      </c>
      <c r="G179" s="251"/>
      <c r="H179" s="254">
        <v>4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147</v>
      </c>
      <c r="AU179" s="260" t="s">
        <v>143</v>
      </c>
      <c r="AV179" s="14" t="s">
        <v>142</v>
      </c>
      <c r="AW179" s="14" t="s">
        <v>30</v>
      </c>
      <c r="AX179" s="14" t="s">
        <v>81</v>
      </c>
      <c r="AY179" s="260" t="s">
        <v>135</v>
      </c>
    </row>
    <row r="180" s="2" customFormat="1" ht="16.5" customHeight="1">
      <c r="A180" s="38"/>
      <c r="B180" s="39"/>
      <c r="C180" s="220" t="s">
        <v>239</v>
      </c>
      <c r="D180" s="220" t="s">
        <v>138</v>
      </c>
      <c r="E180" s="221" t="s">
        <v>693</v>
      </c>
      <c r="F180" s="222" t="s">
        <v>694</v>
      </c>
      <c r="G180" s="223" t="s">
        <v>253</v>
      </c>
      <c r="H180" s="224">
        <v>7</v>
      </c>
      <c r="I180" s="225"/>
      <c r="J180" s="226">
        <f>ROUND(I180*H180,2)</f>
        <v>0</v>
      </c>
      <c r="K180" s="227"/>
      <c r="L180" s="44"/>
      <c r="M180" s="228" t="s">
        <v>1</v>
      </c>
      <c r="N180" s="229" t="s">
        <v>41</v>
      </c>
      <c r="O180" s="92"/>
      <c r="P180" s="230">
        <f>O180*H180</f>
        <v>0</v>
      </c>
      <c r="Q180" s="230">
        <v>0.00048000000000000001</v>
      </c>
      <c r="R180" s="230">
        <f>Q180*H180</f>
        <v>0.0033600000000000001</v>
      </c>
      <c r="S180" s="230">
        <v>0</v>
      </c>
      <c r="T180" s="23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2" t="s">
        <v>220</v>
      </c>
      <c r="AT180" s="232" t="s">
        <v>138</v>
      </c>
      <c r="AU180" s="232" t="s">
        <v>143</v>
      </c>
      <c r="AY180" s="17" t="s">
        <v>135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144</v>
      </c>
      <c r="BK180" s="233">
        <f>ROUND(I180*H180,2)</f>
        <v>0</v>
      </c>
      <c r="BL180" s="17" t="s">
        <v>220</v>
      </c>
      <c r="BM180" s="232" t="s">
        <v>695</v>
      </c>
    </row>
    <row r="181" s="2" customFormat="1">
      <c r="A181" s="38"/>
      <c r="B181" s="39"/>
      <c r="C181" s="40"/>
      <c r="D181" s="234" t="s">
        <v>146</v>
      </c>
      <c r="E181" s="40"/>
      <c r="F181" s="235" t="s">
        <v>694</v>
      </c>
      <c r="G181" s="40"/>
      <c r="H181" s="40"/>
      <c r="I181" s="236"/>
      <c r="J181" s="40"/>
      <c r="K181" s="40"/>
      <c r="L181" s="44"/>
      <c r="M181" s="237"/>
      <c r="N181" s="238"/>
      <c r="O181" s="92"/>
      <c r="P181" s="92"/>
      <c r="Q181" s="92"/>
      <c r="R181" s="92"/>
      <c r="S181" s="92"/>
      <c r="T181" s="9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146</v>
      </c>
      <c r="AU181" s="17" t="s">
        <v>143</v>
      </c>
    </row>
    <row r="182" s="13" customFormat="1">
      <c r="A182" s="13"/>
      <c r="B182" s="239"/>
      <c r="C182" s="240"/>
      <c r="D182" s="234" t="s">
        <v>147</v>
      </c>
      <c r="E182" s="241" t="s">
        <v>1</v>
      </c>
      <c r="F182" s="242" t="s">
        <v>696</v>
      </c>
      <c r="G182" s="240"/>
      <c r="H182" s="243">
        <v>3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147</v>
      </c>
      <c r="AU182" s="249" t="s">
        <v>143</v>
      </c>
      <c r="AV182" s="13" t="s">
        <v>143</v>
      </c>
      <c r="AW182" s="13" t="s">
        <v>30</v>
      </c>
      <c r="AX182" s="13" t="s">
        <v>73</v>
      </c>
      <c r="AY182" s="249" t="s">
        <v>135</v>
      </c>
    </row>
    <row r="183" s="13" customFormat="1">
      <c r="A183" s="13"/>
      <c r="B183" s="239"/>
      <c r="C183" s="240"/>
      <c r="D183" s="234" t="s">
        <v>147</v>
      </c>
      <c r="E183" s="241" t="s">
        <v>1</v>
      </c>
      <c r="F183" s="242" t="s">
        <v>697</v>
      </c>
      <c r="G183" s="240"/>
      <c r="H183" s="243">
        <v>4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147</v>
      </c>
      <c r="AU183" s="249" t="s">
        <v>143</v>
      </c>
      <c r="AV183" s="13" t="s">
        <v>143</v>
      </c>
      <c r="AW183" s="13" t="s">
        <v>30</v>
      </c>
      <c r="AX183" s="13" t="s">
        <v>73</v>
      </c>
      <c r="AY183" s="249" t="s">
        <v>135</v>
      </c>
    </row>
    <row r="184" s="14" customFormat="1">
      <c r="A184" s="14"/>
      <c r="B184" s="250"/>
      <c r="C184" s="251"/>
      <c r="D184" s="234" t="s">
        <v>147</v>
      </c>
      <c r="E184" s="252" t="s">
        <v>1</v>
      </c>
      <c r="F184" s="253" t="s">
        <v>163</v>
      </c>
      <c r="G184" s="251"/>
      <c r="H184" s="254">
        <v>7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147</v>
      </c>
      <c r="AU184" s="260" t="s">
        <v>143</v>
      </c>
      <c r="AV184" s="14" t="s">
        <v>142</v>
      </c>
      <c r="AW184" s="14" t="s">
        <v>30</v>
      </c>
      <c r="AX184" s="14" t="s">
        <v>81</v>
      </c>
      <c r="AY184" s="260" t="s">
        <v>135</v>
      </c>
    </row>
    <row r="185" s="2" customFormat="1" ht="16.5" customHeight="1">
      <c r="A185" s="38"/>
      <c r="B185" s="39"/>
      <c r="C185" s="220" t="s">
        <v>244</v>
      </c>
      <c r="D185" s="220" t="s">
        <v>138</v>
      </c>
      <c r="E185" s="221" t="s">
        <v>698</v>
      </c>
      <c r="F185" s="222" t="s">
        <v>699</v>
      </c>
      <c r="G185" s="223" t="s">
        <v>253</v>
      </c>
      <c r="H185" s="224">
        <v>2</v>
      </c>
      <c r="I185" s="225"/>
      <c r="J185" s="226">
        <f>ROUND(I185*H185,2)</f>
        <v>0</v>
      </c>
      <c r="K185" s="227"/>
      <c r="L185" s="44"/>
      <c r="M185" s="228" t="s">
        <v>1</v>
      </c>
      <c r="N185" s="229" t="s">
        <v>41</v>
      </c>
      <c r="O185" s="92"/>
      <c r="P185" s="230">
        <f>O185*H185</f>
        <v>0</v>
      </c>
      <c r="Q185" s="230">
        <v>0.0022399999999999998</v>
      </c>
      <c r="R185" s="230">
        <f>Q185*H185</f>
        <v>0.0044799999999999996</v>
      </c>
      <c r="S185" s="230">
        <v>0</v>
      </c>
      <c r="T185" s="23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2" t="s">
        <v>220</v>
      </c>
      <c r="AT185" s="232" t="s">
        <v>138</v>
      </c>
      <c r="AU185" s="232" t="s">
        <v>143</v>
      </c>
      <c r="AY185" s="17" t="s">
        <v>135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7" t="s">
        <v>144</v>
      </c>
      <c r="BK185" s="233">
        <f>ROUND(I185*H185,2)</f>
        <v>0</v>
      </c>
      <c r="BL185" s="17" t="s">
        <v>220</v>
      </c>
      <c r="BM185" s="232" t="s">
        <v>700</v>
      </c>
    </row>
    <row r="186" s="2" customFormat="1">
      <c r="A186" s="38"/>
      <c r="B186" s="39"/>
      <c r="C186" s="40"/>
      <c r="D186" s="234" t="s">
        <v>146</v>
      </c>
      <c r="E186" s="40"/>
      <c r="F186" s="235" t="s">
        <v>699</v>
      </c>
      <c r="G186" s="40"/>
      <c r="H186" s="40"/>
      <c r="I186" s="236"/>
      <c r="J186" s="40"/>
      <c r="K186" s="40"/>
      <c r="L186" s="44"/>
      <c r="M186" s="237"/>
      <c r="N186" s="238"/>
      <c r="O186" s="92"/>
      <c r="P186" s="92"/>
      <c r="Q186" s="92"/>
      <c r="R186" s="92"/>
      <c r="S186" s="92"/>
      <c r="T186" s="9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146</v>
      </c>
      <c r="AU186" s="17" t="s">
        <v>143</v>
      </c>
    </row>
    <row r="187" s="13" customFormat="1">
      <c r="A187" s="13"/>
      <c r="B187" s="239"/>
      <c r="C187" s="240"/>
      <c r="D187" s="234" t="s">
        <v>147</v>
      </c>
      <c r="E187" s="241" t="s">
        <v>1</v>
      </c>
      <c r="F187" s="242" t="s">
        <v>701</v>
      </c>
      <c r="G187" s="240"/>
      <c r="H187" s="243">
        <v>2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147</v>
      </c>
      <c r="AU187" s="249" t="s">
        <v>143</v>
      </c>
      <c r="AV187" s="13" t="s">
        <v>143</v>
      </c>
      <c r="AW187" s="13" t="s">
        <v>30</v>
      </c>
      <c r="AX187" s="13" t="s">
        <v>81</v>
      </c>
      <c r="AY187" s="249" t="s">
        <v>135</v>
      </c>
    </row>
    <row r="188" s="2" customFormat="1" ht="24.15" customHeight="1">
      <c r="A188" s="38"/>
      <c r="B188" s="39"/>
      <c r="C188" s="220" t="s">
        <v>250</v>
      </c>
      <c r="D188" s="220" t="s">
        <v>138</v>
      </c>
      <c r="E188" s="221" t="s">
        <v>702</v>
      </c>
      <c r="F188" s="222" t="s">
        <v>703</v>
      </c>
      <c r="G188" s="223" t="s">
        <v>242</v>
      </c>
      <c r="H188" s="224">
        <v>2</v>
      </c>
      <c r="I188" s="225"/>
      <c r="J188" s="226">
        <f>ROUND(I188*H188,2)</f>
        <v>0</v>
      </c>
      <c r="K188" s="227"/>
      <c r="L188" s="44"/>
      <c r="M188" s="228" t="s">
        <v>1</v>
      </c>
      <c r="N188" s="229" t="s">
        <v>41</v>
      </c>
      <c r="O188" s="92"/>
      <c r="P188" s="230">
        <f>O188*H188</f>
        <v>0</v>
      </c>
      <c r="Q188" s="230">
        <v>6.0000000000000002E-05</v>
      </c>
      <c r="R188" s="230">
        <f>Q188*H188</f>
        <v>0.00012</v>
      </c>
      <c r="S188" s="230">
        <v>0</v>
      </c>
      <c r="T188" s="23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2" t="s">
        <v>220</v>
      </c>
      <c r="AT188" s="232" t="s">
        <v>138</v>
      </c>
      <c r="AU188" s="232" t="s">
        <v>143</v>
      </c>
      <c r="AY188" s="17" t="s">
        <v>135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144</v>
      </c>
      <c r="BK188" s="233">
        <f>ROUND(I188*H188,2)</f>
        <v>0</v>
      </c>
      <c r="BL188" s="17" t="s">
        <v>220</v>
      </c>
      <c r="BM188" s="232" t="s">
        <v>704</v>
      </c>
    </row>
    <row r="189" s="2" customFormat="1">
      <c r="A189" s="38"/>
      <c r="B189" s="39"/>
      <c r="C189" s="40"/>
      <c r="D189" s="234" t="s">
        <v>146</v>
      </c>
      <c r="E189" s="40"/>
      <c r="F189" s="235" t="s">
        <v>703</v>
      </c>
      <c r="G189" s="40"/>
      <c r="H189" s="40"/>
      <c r="I189" s="236"/>
      <c r="J189" s="40"/>
      <c r="K189" s="40"/>
      <c r="L189" s="44"/>
      <c r="M189" s="237"/>
      <c r="N189" s="238"/>
      <c r="O189" s="92"/>
      <c r="P189" s="92"/>
      <c r="Q189" s="92"/>
      <c r="R189" s="92"/>
      <c r="S189" s="92"/>
      <c r="T189" s="93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146</v>
      </c>
      <c r="AU189" s="17" t="s">
        <v>143</v>
      </c>
    </row>
    <row r="190" s="13" customFormat="1">
      <c r="A190" s="13"/>
      <c r="B190" s="239"/>
      <c r="C190" s="240"/>
      <c r="D190" s="234" t="s">
        <v>147</v>
      </c>
      <c r="E190" s="241" t="s">
        <v>1</v>
      </c>
      <c r="F190" s="242" t="s">
        <v>705</v>
      </c>
      <c r="G190" s="240"/>
      <c r="H190" s="243">
        <v>2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147</v>
      </c>
      <c r="AU190" s="249" t="s">
        <v>143</v>
      </c>
      <c r="AV190" s="13" t="s">
        <v>143</v>
      </c>
      <c r="AW190" s="13" t="s">
        <v>30</v>
      </c>
      <c r="AX190" s="13" t="s">
        <v>81</v>
      </c>
      <c r="AY190" s="249" t="s">
        <v>135</v>
      </c>
    </row>
    <row r="191" s="2" customFormat="1" ht="24.15" customHeight="1">
      <c r="A191" s="38"/>
      <c r="B191" s="39"/>
      <c r="C191" s="261" t="s">
        <v>257</v>
      </c>
      <c r="D191" s="261" t="s">
        <v>245</v>
      </c>
      <c r="E191" s="262" t="s">
        <v>706</v>
      </c>
      <c r="F191" s="263" t="s">
        <v>707</v>
      </c>
      <c r="G191" s="264" t="s">
        <v>242</v>
      </c>
      <c r="H191" s="265">
        <v>2</v>
      </c>
      <c r="I191" s="266"/>
      <c r="J191" s="267">
        <f>ROUND(I191*H191,2)</f>
        <v>0</v>
      </c>
      <c r="K191" s="268"/>
      <c r="L191" s="269"/>
      <c r="M191" s="270" t="s">
        <v>1</v>
      </c>
      <c r="N191" s="271" t="s">
        <v>41</v>
      </c>
      <c r="O191" s="92"/>
      <c r="P191" s="230">
        <f>O191*H191</f>
        <v>0</v>
      </c>
      <c r="Q191" s="230">
        <v>0.00027999999999999998</v>
      </c>
      <c r="R191" s="230">
        <f>Q191*H191</f>
        <v>0.00055999999999999995</v>
      </c>
      <c r="S191" s="230">
        <v>0</v>
      </c>
      <c r="T191" s="23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2" t="s">
        <v>248</v>
      </c>
      <c r="AT191" s="232" t="s">
        <v>245</v>
      </c>
      <c r="AU191" s="232" t="s">
        <v>143</v>
      </c>
      <c r="AY191" s="17" t="s">
        <v>135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7" t="s">
        <v>144</v>
      </c>
      <c r="BK191" s="233">
        <f>ROUND(I191*H191,2)</f>
        <v>0</v>
      </c>
      <c r="BL191" s="17" t="s">
        <v>220</v>
      </c>
      <c r="BM191" s="232" t="s">
        <v>708</v>
      </c>
    </row>
    <row r="192" s="2" customFormat="1">
      <c r="A192" s="38"/>
      <c r="B192" s="39"/>
      <c r="C192" s="40"/>
      <c r="D192" s="234" t="s">
        <v>146</v>
      </c>
      <c r="E192" s="40"/>
      <c r="F192" s="235" t="s">
        <v>707</v>
      </c>
      <c r="G192" s="40"/>
      <c r="H192" s="40"/>
      <c r="I192" s="236"/>
      <c r="J192" s="40"/>
      <c r="K192" s="40"/>
      <c r="L192" s="44"/>
      <c r="M192" s="237"/>
      <c r="N192" s="238"/>
      <c r="O192" s="92"/>
      <c r="P192" s="92"/>
      <c r="Q192" s="92"/>
      <c r="R192" s="92"/>
      <c r="S192" s="92"/>
      <c r="T192" s="9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146</v>
      </c>
      <c r="AU192" s="17" t="s">
        <v>143</v>
      </c>
    </row>
    <row r="193" s="2" customFormat="1" ht="16.5" customHeight="1">
      <c r="A193" s="38"/>
      <c r="B193" s="39"/>
      <c r="C193" s="220" t="s">
        <v>7</v>
      </c>
      <c r="D193" s="220" t="s">
        <v>138</v>
      </c>
      <c r="E193" s="221" t="s">
        <v>709</v>
      </c>
      <c r="F193" s="222" t="s">
        <v>710</v>
      </c>
      <c r="G193" s="223" t="s">
        <v>242</v>
      </c>
      <c r="H193" s="224">
        <v>1</v>
      </c>
      <c r="I193" s="225"/>
      <c r="J193" s="226">
        <f>ROUND(I193*H193,2)</f>
        <v>0</v>
      </c>
      <c r="K193" s="227"/>
      <c r="L193" s="44"/>
      <c r="M193" s="228" t="s">
        <v>1</v>
      </c>
      <c r="N193" s="229" t="s">
        <v>41</v>
      </c>
      <c r="O193" s="92"/>
      <c r="P193" s="230">
        <f>O193*H193</f>
        <v>0</v>
      </c>
      <c r="Q193" s="230">
        <v>0.00029</v>
      </c>
      <c r="R193" s="230">
        <f>Q193*H193</f>
        <v>0.00029</v>
      </c>
      <c r="S193" s="230">
        <v>0</v>
      </c>
      <c r="T193" s="23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2" t="s">
        <v>220</v>
      </c>
      <c r="AT193" s="232" t="s">
        <v>138</v>
      </c>
      <c r="AU193" s="232" t="s">
        <v>143</v>
      </c>
      <c r="AY193" s="17" t="s">
        <v>135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144</v>
      </c>
      <c r="BK193" s="233">
        <f>ROUND(I193*H193,2)</f>
        <v>0</v>
      </c>
      <c r="BL193" s="17" t="s">
        <v>220</v>
      </c>
      <c r="BM193" s="232" t="s">
        <v>711</v>
      </c>
    </row>
    <row r="194" s="2" customFormat="1">
      <c r="A194" s="38"/>
      <c r="B194" s="39"/>
      <c r="C194" s="40"/>
      <c r="D194" s="234" t="s">
        <v>146</v>
      </c>
      <c r="E194" s="40"/>
      <c r="F194" s="235" t="s">
        <v>710</v>
      </c>
      <c r="G194" s="40"/>
      <c r="H194" s="40"/>
      <c r="I194" s="236"/>
      <c r="J194" s="40"/>
      <c r="K194" s="40"/>
      <c r="L194" s="44"/>
      <c r="M194" s="237"/>
      <c r="N194" s="238"/>
      <c r="O194" s="92"/>
      <c r="P194" s="92"/>
      <c r="Q194" s="92"/>
      <c r="R194" s="92"/>
      <c r="S194" s="92"/>
      <c r="T194" s="9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146</v>
      </c>
      <c r="AU194" s="17" t="s">
        <v>143</v>
      </c>
    </row>
    <row r="195" s="2" customFormat="1" ht="21.75" customHeight="1">
      <c r="A195" s="38"/>
      <c r="B195" s="39"/>
      <c r="C195" s="220" t="s">
        <v>267</v>
      </c>
      <c r="D195" s="220" t="s">
        <v>138</v>
      </c>
      <c r="E195" s="221" t="s">
        <v>712</v>
      </c>
      <c r="F195" s="222" t="s">
        <v>713</v>
      </c>
      <c r="G195" s="223" t="s">
        <v>253</v>
      </c>
      <c r="H195" s="224">
        <v>25.5</v>
      </c>
      <c r="I195" s="225"/>
      <c r="J195" s="226">
        <f>ROUND(I195*H195,2)</f>
        <v>0</v>
      </c>
      <c r="K195" s="227"/>
      <c r="L195" s="44"/>
      <c r="M195" s="228" t="s">
        <v>1</v>
      </c>
      <c r="N195" s="229" t="s">
        <v>41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2" t="s">
        <v>220</v>
      </c>
      <c r="AT195" s="232" t="s">
        <v>138</v>
      </c>
      <c r="AU195" s="232" t="s">
        <v>143</v>
      </c>
      <c r="AY195" s="17" t="s">
        <v>135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144</v>
      </c>
      <c r="BK195" s="233">
        <f>ROUND(I195*H195,2)</f>
        <v>0</v>
      </c>
      <c r="BL195" s="17" t="s">
        <v>220</v>
      </c>
      <c r="BM195" s="232" t="s">
        <v>714</v>
      </c>
    </row>
    <row r="196" s="2" customFormat="1">
      <c r="A196" s="38"/>
      <c r="B196" s="39"/>
      <c r="C196" s="40"/>
      <c r="D196" s="234" t="s">
        <v>146</v>
      </c>
      <c r="E196" s="40"/>
      <c r="F196" s="235" t="s">
        <v>713</v>
      </c>
      <c r="G196" s="40"/>
      <c r="H196" s="40"/>
      <c r="I196" s="236"/>
      <c r="J196" s="40"/>
      <c r="K196" s="40"/>
      <c r="L196" s="44"/>
      <c r="M196" s="237"/>
      <c r="N196" s="238"/>
      <c r="O196" s="92"/>
      <c r="P196" s="92"/>
      <c r="Q196" s="92"/>
      <c r="R196" s="92"/>
      <c r="S196" s="92"/>
      <c r="T196" s="93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146</v>
      </c>
      <c r="AU196" s="17" t="s">
        <v>143</v>
      </c>
    </row>
    <row r="197" s="13" customFormat="1">
      <c r="A197" s="13"/>
      <c r="B197" s="239"/>
      <c r="C197" s="240"/>
      <c r="D197" s="234" t="s">
        <v>147</v>
      </c>
      <c r="E197" s="241" t="s">
        <v>1</v>
      </c>
      <c r="F197" s="242" t="s">
        <v>715</v>
      </c>
      <c r="G197" s="240"/>
      <c r="H197" s="243">
        <v>25.5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147</v>
      </c>
      <c r="AU197" s="249" t="s">
        <v>143</v>
      </c>
      <c r="AV197" s="13" t="s">
        <v>143</v>
      </c>
      <c r="AW197" s="13" t="s">
        <v>30</v>
      </c>
      <c r="AX197" s="13" t="s">
        <v>81</v>
      </c>
      <c r="AY197" s="249" t="s">
        <v>135</v>
      </c>
    </row>
    <row r="198" s="2" customFormat="1" ht="33" customHeight="1">
      <c r="A198" s="38"/>
      <c r="B198" s="39"/>
      <c r="C198" s="220" t="s">
        <v>273</v>
      </c>
      <c r="D198" s="220" t="s">
        <v>138</v>
      </c>
      <c r="E198" s="221" t="s">
        <v>716</v>
      </c>
      <c r="F198" s="222" t="s">
        <v>717</v>
      </c>
      <c r="G198" s="223" t="s">
        <v>211</v>
      </c>
      <c r="H198" s="224">
        <v>0.39800000000000002</v>
      </c>
      <c r="I198" s="225"/>
      <c r="J198" s="226">
        <f>ROUND(I198*H198,2)</f>
        <v>0</v>
      </c>
      <c r="K198" s="227"/>
      <c r="L198" s="44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2" t="s">
        <v>220</v>
      </c>
      <c r="AT198" s="232" t="s">
        <v>138</v>
      </c>
      <c r="AU198" s="232" t="s">
        <v>143</v>
      </c>
      <c r="AY198" s="17" t="s">
        <v>135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144</v>
      </c>
      <c r="BK198" s="233">
        <f>ROUND(I198*H198,2)</f>
        <v>0</v>
      </c>
      <c r="BL198" s="17" t="s">
        <v>220</v>
      </c>
      <c r="BM198" s="232" t="s">
        <v>718</v>
      </c>
    </row>
    <row r="199" s="2" customFormat="1">
      <c r="A199" s="38"/>
      <c r="B199" s="39"/>
      <c r="C199" s="40"/>
      <c r="D199" s="234" t="s">
        <v>146</v>
      </c>
      <c r="E199" s="40"/>
      <c r="F199" s="235" t="s">
        <v>717</v>
      </c>
      <c r="G199" s="40"/>
      <c r="H199" s="40"/>
      <c r="I199" s="236"/>
      <c r="J199" s="40"/>
      <c r="K199" s="40"/>
      <c r="L199" s="44"/>
      <c r="M199" s="237"/>
      <c r="N199" s="238"/>
      <c r="O199" s="92"/>
      <c r="P199" s="92"/>
      <c r="Q199" s="92"/>
      <c r="R199" s="92"/>
      <c r="S199" s="92"/>
      <c r="T199" s="9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146</v>
      </c>
      <c r="AU199" s="17" t="s">
        <v>143</v>
      </c>
    </row>
    <row r="200" s="2" customFormat="1" ht="24.15" customHeight="1">
      <c r="A200" s="38"/>
      <c r="B200" s="39"/>
      <c r="C200" s="220" t="s">
        <v>278</v>
      </c>
      <c r="D200" s="220" t="s">
        <v>138</v>
      </c>
      <c r="E200" s="221" t="s">
        <v>719</v>
      </c>
      <c r="F200" s="222" t="s">
        <v>720</v>
      </c>
      <c r="G200" s="223" t="s">
        <v>211</v>
      </c>
      <c r="H200" s="224">
        <v>0.040000000000000001</v>
      </c>
      <c r="I200" s="225"/>
      <c r="J200" s="226">
        <f>ROUND(I200*H200,2)</f>
        <v>0</v>
      </c>
      <c r="K200" s="227"/>
      <c r="L200" s="44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2" t="s">
        <v>220</v>
      </c>
      <c r="AT200" s="232" t="s">
        <v>138</v>
      </c>
      <c r="AU200" s="232" t="s">
        <v>143</v>
      </c>
      <c r="AY200" s="17" t="s">
        <v>135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144</v>
      </c>
      <c r="BK200" s="233">
        <f>ROUND(I200*H200,2)</f>
        <v>0</v>
      </c>
      <c r="BL200" s="17" t="s">
        <v>220</v>
      </c>
      <c r="BM200" s="232" t="s">
        <v>721</v>
      </c>
    </row>
    <row r="201" s="2" customFormat="1">
      <c r="A201" s="38"/>
      <c r="B201" s="39"/>
      <c r="C201" s="40"/>
      <c r="D201" s="234" t="s">
        <v>146</v>
      </c>
      <c r="E201" s="40"/>
      <c r="F201" s="235" t="s">
        <v>720</v>
      </c>
      <c r="G201" s="40"/>
      <c r="H201" s="40"/>
      <c r="I201" s="236"/>
      <c r="J201" s="40"/>
      <c r="K201" s="40"/>
      <c r="L201" s="44"/>
      <c r="M201" s="237"/>
      <c r="N201" s="238"/>
      <c r="O201" s="92"/>
      <c r="P201" s="92"/>
      <c r="Q201" s="92"/>
      <c r="R201" s="92"/>
      <c r="S201" s="92"/>
      <c r="T201" s="9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146</v>
      </c>
      <c r="AU201" s="17" t="s">
        <v>143</v>
      </c>
    </row>
    <row r="202" s="12" customFormat="1" ht="22.8" customHeight="1">
      <c r="A202" s="12"/>
      <c r="B202" s="204"/>
      <c r="C202" s="205"/>
      <c r="D202" s="206" t="s">
        <v>72</v>
      </c>
      <c r="E202" s="218" t="s">
        <v>722</v>
      </c>
      <c r="F202" s="218" t="s">
        <v>723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SUM(P203:P232)</f>
        <v>0</v>
      </c>
      <c r="Q202" s="212"/>
      <c r="R202" s="213">
        <f>SUM(R203:R232)</f>
        <v>0.072884000000000004</v>
      </c>
      <c r="S202" s="212"/>
      <c r="T202" s="214">
        <f>SUM(T203:T232)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143</v>
      </c>
      <c r="AT202" s="216" t="s">
        <v>72</v>
      </c>
      <c r="AU202" s="216" t="s">
        <v>81</v>
      </c>
      <c r="AY202" s="215" t="s">
        <v>135</v>
      </c>
      <c r="BK202" s="217">
        <f>SUM(BK203:BK232)</f>
        <v>0</v>
      </c>
    </row>
    <row r="203" s="2" customFormat="1" ht="24.15" customHeight="1">
      <c r="A203" s="38"/>
      <c r="B203" s="39"/>
      <c r="C203" s="220" t="s">
        <v>283</v>
      </c>
      <c r="D203" s="220" t="s">
        <v>138</v>
      </c>
      <c r="E203" s="221" t="s">
        <v>724</v>
      </c>
      <c r="F203" s="222" t="s">
        <v>725</v>
      </c>
      <c r="G203" s="223" t="s">
        <v>253</v>
      </c>
      <c r="H203" s="224">
        <v>16.699999999999999</v>
      </c>
      <c r="I203" s="225"/>
      <c r="J203" s="226">
        <f>ROUND(I203*H203,2)</f>
        <v>0</v>
      </c>
      <c r="K203" s="227"/>
      <c r="L203" s="44"/>
      <c r="M203" s="228" t="s">
        <v>1</v>
      </c>
      <c r="N203" s="229" t="s">
        <v>41</v>
      </c>
      <c r="O203" s="92"/>
      <c r="P203" s="230">
        <f>O203*H203</f>
        <v>0</v>
      </c>
      <c r="Q203" s="230">
        <v>0.00084000000000000003</v>
      </c>
      <c r="R203" s="230">
        <f>Q203*H203</f>
        <v>0.014028000000000001</v>
      </c>
      <c r="S203" s="230">
        <v>0</v>
      </c>
      <c r="T203" s="23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2" t="s">
        <v>220</v>
      </c>
      <c r="AT203" s="232" t="s">
        <v>138</v>
      </c>
      <c r="AU203" s="232" t="s">
        <v>143</v>
      </c>
      <c r="AY203" s="17" t="s">
        <v>135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7" t="s">
        <v>144</v>
      </c>
      <c r="BK203" s="233">
        <f>ROUND(I203*H203,2)</f>
        <v>0</v>
      </c>
      <c r="BL203" s="17" t="s">
        <v>220</v>
      </c>
      <c r="BM203" s="232" t="s">
        <v>726</v>
      </c>
    </row>
    <row r="204" s="2" customFormat="1">
      <c r="A204" s="38"/>
      <c r="B204" s="39"/>
      <c r="C204" s="40"/>
      <c r="D204" s="234" t="s">
        <v>146</v>
      </c>
      <c r="E204" s="40"/>
      <c r="F204" s="235" t="s">
        <v>725</v>
      </c>
      <c r="G204" s="40"/>
      <c r="H204" s="40"/>
      <c r="I204" s="236"/>
      <c r="J204" s="40"/>
      <c r="K204" s="40"/>
      <c r="L204" s="44"/>
      <c r="M204" s="237"/>
      <c r="N204" s="238"/>
      <c r="O204" s="92"/>
      <c r="P204" s="92"/>
      <c r="Q204" s="92"/>
      <c r="R204" s="92"/>
      <c r="S204" s="92"/>
      <c r="T204" s="9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146</v>
      </c>
      <c r="AU204" s="17" t="s">
        <v>143</v>
      </c>
    </row>
    <row r="205" s="13" customFormat="1">
      <c r="A205" s="13"/>
      <c r="B205" s="239"/>
      <c r="C205" s="240"/>
      <c r="D205" s="234" t="s">
        <v>147</v>
      </c>
      <c r="E205" s="241" t="s">
        <v>1</v>
      </c>
      <c r="F205" s="242" t="s">
        <v>727</v>
      </c>
      <c r="G205" s="240"/>
      <c r="H205" s="243">
        <v>7.3499999999999996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147</v>
      </c>
      <c r="AU205" s="249" t="s">
        <v>143</v>
      </c>
      <c r="AV205" s="13" t="s">
        <v>143</v>
      </c>
      <c r="AW205" s="13" t="s">
        <v>30</v>
      </c>
      <c r="AX205" s="13" t="s">
        <v>73</v>
      </c>
      <c r="AY205" s="249" t="s">
        <v>135</v>
      </c>
    </row>
    <row r="206" s="13" customFormat="1">
      <c r="A206" s="13"/>
      <c r="B206" s="239"/>
      <c r="C206" s="240"/>
      <c r="D206" s="234" t="s">
        <v>147</v>
      </c>
      <c r="E206" s="241" t="s">
        <v>1</v>
      </c>
      <c r="F206" s="242" t="s">
        <v>728</v>
      </c>
      <c r="G206" s="240"/>
      <c r="H206" s="243">
        <v>9.3499999999999996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147</v>
      </c>
      <c r="AU206" s="249" t="s">
        <v>143</v>
      </c>
      <c r="AV206" s="13" t="s">
        <v>143</v>
      </c>
      <c r="AW206" s="13" t="s">
        <v>30</v>
      </c>
      <c r="AX206" s="13" t="s">
        <v>73</v>
      </c>
      <c r="AY206" s="249" t="s">
        <v>135</v>
      </c>
    </row>
    <row r="207" s="14" customFormat="1">
      <c r="A207" s="14"/>
      <c r="B207" s="250"/>
      <c r="C207" s="251"/>
      <c r="D207" s="234" t="s">
        <v>147</v>
      </c>
      <c r="E207" s="252" t="s">
        <v>1</v>
      </c>
      <c r="F207" s="253" t="s">
        <v>163</v>
      </c>
      <c r="G207" s="251"/>
      <c r="H207" s="254">
        <v>16.699999999999999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147</v>
      </c>
      <c r="AU207" s="260" t="s">
        <v>143</v>
      </c>
      <c r="AV207" s="14" t="s">
        <v>142</v>
      </c>
      <c r="AW207" s="14" t="s">
        <v>30</v>
      </c>
      <c r="AX207" s="14" t="s">
        <v>81</v>
      </c>
      <c r="AY207" s="260" t="s">
        <v>135</v>
      </c>
    </row>
    <row r="208" s="2" customFormat="1" ht="24.15" customHeight="1">
      <c r="A208" s="38"/>
      <c r="B208" s="39"/>
      <c r="C208" s="220" t="s">
        <v>291</v>
      </c>
      <c r="D208" s="220" t="s">
        <v>138</v>
      </c>
      <c r="E208" s="221" t="s">
        <v>729</v>
      </c>
      <c r="F208" s="222" t="s">
        <v>730</v>
      </c>
      <c r="G208" s="223" t="s">
        <v>253</v>
      </c>
      <c r="H208" s="224">
        <v>30</v>
      </c>
      <c r="I208" s="225"/>
      <c r="J208" s="226">
        <f>ROUND(I208*H208,2)</f>
        <v>0</v>
      </c>
      <c r="K208" s="227"/>
      <c r="L208" s="44"/>
      <c r="M208" s="228" t="s">
        <v>1</v>
      </c>
      <c r="N208" s="229" t="s">
        <v>41</v>
      </c>
      <c r="O208" s="92"/>
      <c r="P208" s="230">
        <f>O208*H208</f>
        <v>0</v>
      </c>
      <c r="Q208" s="230">
        <v>0.00116</v>
      </c>
      <c r="R208" s="230">
        <f>Q208*H208</f>
        <v>0.034799999999999998</v>
      </c>
      <c r="S208" s="230">
        <v>0</v>
      </c>
      <c r="T208" s="23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2" t="s">
        <v>220</v>
      </c>
      <c r="AT208" s="232" t="s">
        <v>138</v>
      </c>
      <c r="AU208" s="232" t="s">
        <v>143</v>
      </c>
      <c r="AY208" s="17" t="s">
        <v>135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144</v>
      </c>
      <c r="BK208" s="233">
        <f>ROUND(I208*H208,2)</f>
        <v>0</v>
      </c>
      <c r="BL208" s="17" t="s">
        <v>220</v>
      </c>
      <c r="BM208" s="232" t="s">
        <v>731</v>
      </c>
    </row>
    <row r="209" s="2" customFormat="1">
      <c r="A209" s="38"/>
      <c r="B209" s="39"/>
      <c r="C209" s="40"/>
      <c r="D209" s="234" t="s">
        <v>146</v>
      </c>
      <c r="E209" s="40"/>
      <c r="F209" s="235" t="s">
        <v>730</v>
      </c>
      <c r="G209" s="40"/>
      <c r="H209" s="40"/>
      <c r="I209" s="236"/>
      <c r="J209" s="40"/>
      <c r="K209" s="40"/>
      <c r="L209" s="44"/>
      <c r="M209" s="237"/>
      <c r="N209" s="238"/>
      <c r="O209" s="92"/>
      <c r="P209" s="92"/>
      <c r="Q209" s="92"/>
      <c r="R209" s="92"/>
      <c r="S209" s="92"/>
      <c r="T209" s="93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146</v>
      </c>
      <c r="AU209" s="17" t="s">
        <v>143</v>
      </c>
    </row>
    <row r="210" s="13" customFormat="1">
      <c r="A210" s="13"/>
      <c r="B210" s="239"/>
      <c r="C210" s="240"/>
      <c r="D210" s="234" t="s">
        <v>147</v>
      </c>
      <c r="E210" s="241" t="s">
        <v>1</v>
      </c>
      <c r="F210" s="242" t="s">
        <v>732</v>
      </c>
      <c r="G210" s="240"/>
      <c r="H210" s="243">
        <v>12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147</v>
      </c>
      <c r="AU210" s="249" t="s">
        <v>143</v>
      </c>
      <c r="AV210" s="13" t="s">
        <v>143</v>
      </c>
      <c r="AW210" s="13" t="s">
        <v>30</v>
      </c>
      <c r="AX210" s="13" t="s">
        <v>73</v>
      </c>
      <c r="AY210" s="249" t="s">
        <v>135</v>
      </c>
    </row>
    <row r="211" s="13" customFormat="1">
      <c r="A211" s="13"/>
      <c r="B211" s="239"/>
      <c r="C211" s="240"/>
      <c r="D211" s="234" t="s">
        <v>147</v>
      </c>
      <c r="E211" s="241" t="s">
        <v>1</v>
      </c>
      <c r="F211" s="242" t="s">
        <v>733</v>
      </c>
      <c r="G211" s="240"/>
      <c r="H211" s="243">
        <v>7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147</v>
      </c>
      <c r="AU211" s="249" t="s">
        <v>143</v>
      </c>
      <c r="AV211" s="13" t="s">
        <v>143</v>
      </c>
      <c r="AW211" s="13" t="s">
        <v>30</v>
      </c>
      <c r="AX211" s="13" t="s">
        <v>73</v>
      </c>
      <c r="AY211" s="249" t="s">
        <v>135</v>
      </c>
    </row>
    <row r="212" s="13" customFormat="1">
      <c r="A212" s="13"/>
      <c r="B212" s="239"/>
      <c r="C212" s="240"/>
      <c r="D212" s="234" t="s">
        <v>147</v>
      </c>
      <c r="E212" s="241" t="s">
        <v>1</v>
      </c>
      <c r="F212" s="242" t="s">
        <v>734</v>
      </c>
      <c r="G212" s="240"/>
      <c r="H212" s="243">
        <v>7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147</v>
      </c>
      <c r="AU212" s="249" t="s">
        <v>143</v>
      </c>
      <c r="AV212" s="13" t="s">
        <v>143</v>
      </c>
      <c r="AW212" s="13" t="s">
        <v>30</v>
      </c>
      <c r="AX212" s="13" t="s">
        <v>73</v>
      </c>
      <c r="AY212" s="249" t="s">
        <v>135</v>
      </c>
    </row>
    <row r="213" s="13" customFormat="1">
      <c r="A213" s="13"/>
      <c r="B213" s="239"/>
      <c r="C213" s="240"/>
      <c r="D213" s="234" t="s">
        <v>147</v>
      </c>
      <c r="E213" s="241" t="s">
        <v>1</v>
      </c>
      <c r="F213" s="242" t="s">
        <v>735</v>
      </c>
      <c r="G213" s="240"/>
      <c r="H213" s="243">
        <v>4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147</v>
      </c>
      <c r="AU213" s="249" t="s">
        <v>143</v>
      </c>
      <c r="AV213" s="13" t="s">
        <v>143</v>
      </c>
      <c r="AW213" s="13" t="s">
        <v>30</v>
      </c>
      <c r="AX213" s="13" t="s">
        <v>73</v>
      </c>
      <c r="AY213" s="249" t="s">
        <v>135</v>
      </c>
    </row>
    <row r="214" s="14" customFormat="1">
      <c r="A214" s="14"/>
      <c r="B214" s="250"/>
      <c r="C214" s="251"/>
      <c r="D214" s="234" t="s">
        <v>147</v>
      </c>
      <c r="E214" s="252" t="s">
        <v>1</v>
      </c>
      <c r="F214" s="253" t="s">
        <v>163</v>
      </c>
      <c r="G214" s="251"/>
      <c r="H214" s="254">
        <v>30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0" t="s">
        <v>147</v>
      </c>
      <c r="AU214" s="260" t="s">
        <v>143</v>
      </c>
      <c r="AV214" s="14" t="s">
        <v>142</v>
      </c>
      <c r="AW214" s="14" t="s">
        <v>30</v>
      </c>
      <c r="AX214" s="14" t="s">
        <v>81</v>
      </c>
      <c r="AY214" s="260" t="s">
        <v>135</v>
      </c>
    </row>
    <row r="215" s="2" customFormat="1" ht="37.8" customHeight="1">
      <c r="A215" s="38"/>
      <c r="B215" s="39"/>
      <c r="C215" s="220" t="s">
        <v>297</v>
      </c>
      <c r="D215" s="220" t="s">
        <v>138</v>
      </c>
      <c r="E215" s="221" t="s">
        <v>736</v>
      </c>
      <c r="F215" s="222" t="s">
        <v>737</v>
      </c>
      <c r="G215" s="223" t="s">
        <v>253</v>
      </c>
      <c r="H215" s="224">
        <v>16.699999999999999</v>
      </c>
      <c r="I215" s="225"/>
      <c r="J215" s="226">
        <f>ROUND(I215*H215,2)</f>
        <v>0</v>
      </c>
      <c r="K215" s="227"/>
      <c r="L215" s="44"/>
      <c r="M215" s="228" t="s">
        <v>1</v>
      </c>
      <c r="N215" s="229" t="s">
        <v>41</v>
      </c>
      <c r="O215" s="92"/>
      <c r="P215" s="230">
        <f>O215*H215</f>
        <v>0</v>
      </c>
      <c r="Q215" s="230">
        <v>6.9999999999999994E-05</v>
      </c>
      <c r="R215" s="230">
        <f>Q215*H215</f>
        <v>0.0011689999999999999</v>
      </c>
      <c r="S215" s="230">
        <v>0</v>
      </c>
      <c r="T215" s="23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2" t="s">
        <v>220</v>
      </c>
      <c r="AT215" s="232" t="s">
        <v>138</v>
      </c>
      <c r="AU215" s="232" t="s">
        <v>143</v>
      </c>
      <c r="AY215" s="17" t="s">
        <v>135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7" t="s">
        <v>144</v>
      </c>
      <c r="BK215" s="233">
        <f>ROUND(I215*H215,2)</f>
        <v>0</v>
      </c>
      <c r="BL215" s="17" t="s">
        <v>220</v>
      </c>
      <c r="BM215" s="232" t="s">
        <v>738</v>
      </c>
    </row>
    <row r="216" s="2" customFormat="1">
      <c r="A216" s="38"/>
      <c r="B216" s="39"/>
      <c r="C216" s="40"/>
      <c r="D216" s="234" t="s">
        <v>146</v>
      </c>
      <c r="E216" s="40"/>
      <c r="F216" s="235" t="s">
        <v>737</v>
      </c>
      <c r="G216" s="40"/>
      <c r="H216" s="40"/>
      <c r="I216" s="236"/>
      <c r="J216" s="40"/>
      <c r="K216" s="40"/>
      <c r="L216" s="44"/>
      <c r="M216" s="237"/>
      <c r="N216" s="238"/>
      <c r="O216" s="92"/>
      <c r="P216" s="92"/>
      <c r="Q216" s="92"/>
      <c r="R216" s="92"/>
      <c r="S216" s="92"/>
      <c r="T216" s="93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146</v>
      </c>
      <c r="AU216" s="17" t="s">
        <v>143</v>
      </c>
    </row>
    <row r="217" s="2" customFormat="1" ht="37.8" customHeight="1">
      <c r="A217" s="38"/>
      <c r="B217" s="39"/>
      <c r="C217" s="220" t="s">
        <v>302</v>
      </c>
      <c r="D217" s="220" t="s">
        <v>138</v>
      </c>
      <c r="E217" s="221" t="s">
        <v>739</v>
      </c>
      <c r="F217" s="222" t="s">
        <v>740</v>
      </c>
      <c r="G217" s="223" t="s">
        <v>253</v>
      </c>
      <c r="H217" s="224">
        <v>30</v>
      </c>
      <c r="I217" s="225"/>
      <c r="J217" s="226">
        <f>ROUND(I217*H217,2)</f>
        <v>0</v>
      </c>
      <c r="K217" s="227"/>
      <c r="L217" s="44"/>
      <c r="M217" s="228" t="s">
        <v>1</v>
      </c>
      <c r="N217" s="229" t="s">
        <v>41</v>
      </c>
      <c r="O217" s="92"/>
      <c r="P217" s="230">
        <f>O217*H217</f>
        <v>0</v>
      </c>
      <c r="Q217" s="230">
        <v>9.0000000000000006E-05</v>
      </c>
      <c r="R217" s="230">
        <f>Q217*H217</f>
        <v>0.0027000000000000001</v>
      </c>
      <c r="S217" s="230">
        <v>0</v>
      </c>
      <c r="T217" s="231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2" t="s">
        <v>220</v>
      </c>
      <c r="AT217" s="232" t="s">
        <v>138</v>
      </c>
      <c r="AU217" s="232" t="s">
        <v>143</v>
      </c>
      <c r="AY217" s="17" t="s">
        <v>135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7" t="s">
        <v>144</v>
      </c>
      <c r="BK217" s="233">
        <f>ROUND(I217*H217,2)</f>
        <v>0</v>
      </c>
      <c r="BL217" s="17" t="s">
        <v>220</v>
      </c>
      <c r="BM217" s="232" t="s">
        <v>741</v>
      </c>
    </row>
    <row r="218" s="2" customFormat="1">
      <c r="A218" s="38"/>
      <c r="B218" s="39"/>
      <c r="C218" s="40"/>
      <c r="D218" s="234" t="s">
        <v>146</v>
      </c>
      <c r="E218" s="40"/>
      <c r="F218" s="235" t="s">
        <v>740</v>
      </c>
      <c r="G218" s="40"/>
      <c r="H218" s="40"/>
      <c r="I218" s="236"/>
      <c r="J218" s="40"/>
      <c r="K218" s="40"/>
      <c r="L218" s="44"/>
      <c r="M218" s="237"/>
      <c r="N218" s="238"/>
      <c r="O218" s="92"/>
      <c r="P218" s="92"/>
      <c r="Q218" s="92"/>
      <c r="R218" s="92"/>
      <c r="S218" s="92"/>
      <c r="T218" s="93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146</v>
      </c>
      <c r="AU218" s="17" t="s">
        <v>143</v>
      </c>
    </row>
    <row r="219" s="2" customFormat="1" ht="16.5" customHeight="1">
      <c r="A219" s="38"/>
      <c r="B219" s="39"/>
      <c r="C219" s="220" t="s">
        <v>306</v>
      </c>
      <c r="D219" s="220" t="s">
        <v>138</v>
      </c>
      <c r="E219" s="221" t="s">
        <v>742</v>
      </c>
      <c r="F219" s="222" t="s">
        <v>743</v>
      </c>
      <c r="G219" s="223" t="s">
        <v>242</v>
      </c>
      <c r="H219" s="224">
        <v>8</v>
      </c>
      <c r="I219" s="225"/>
      <c r="J219" s="226">
        <f>ROUND(I219*H219,2)</f>
        <v>0</v>
      </c>
      <c r="K219" s="227"/>
      <c r="L219" s="44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2" t="s">
        <v>220</v>
      </c>
      <c r="AT219" s="232" t="s">
        <v>138</v>
      </c>
      <c r="AU219" s="232" t="s">
        <v>143</v>
      </c>
      <c r="AY219" s="17" t="s">
        <v>135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7" t="s">
        <v>144</v>
      </c>
      <c r="BK219" s="233">
        <f>ROUND(I219*H219,2)</f>
        <v>0</v>
      </c>
      <c r="BL219" s="17" t="s">
        <v>220</v>
      </c>
      <c r="BM219" s="232" t="s">
        <v>744</v>
      </c>
    </row>
    <row r="220" s="2" customFormat="1">
      <c r="A220" s="38"/>
      <c r="B220" s="39"/>
      <c r="C220" s="40"/>
      <c r="D220" s="234" t="s">
        <v>146</v>
      </c>
      <c r="E220" s="40"/>
      <c r="F220" s="235" t="s">
        <v>743</v>
      </c>
      <c r="G220" s="40"/>
      <c r="H220" s="40"/>
      <c r="I220" s="236"/>
      <c r="J220" s="40"/>
      <c r="K220" s="40"/>
      <c r="L220" s="44"/>
      <c r="M220" s="237"/>
      <c r="N220" s="238"/>
      <c r="O220" s="92"/>
      <c r="P220" s="92"/>
      <c r="Q220" s="92"/>
      <c r="R220" s="92"/>
      <c r="S220" s="92"/>
      <c r="T220" s="93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146</v>
      </c>
      <c r="AU220" s="17" t="s">
        <v>143</v>
      </c>
    </row>
    <row r="221" s="2" customFormat="1" ht="24.15" customHeight="1">
      <c r="A221" s="38"/>
      <c r="B221" s="39"/>
      <c r="C221" s="220" t="s">
        <v>311</v>
      </c>
      <c r="D221" s="220" t="s">
        <v>138</v>
      </c>
      <c r="E221" s="221" t="s">
        <v>745</v>
      </c>
      <c r="F221" s="222" t="s">
        <v>746</v>
      </c>
      <c r="G221" s="223" t="s">
        <v>242</v>
      </c>
      <c r="H221" s="224">
        <v>2</v>
      </c>
      <c r="I221" s="225"/>
      <c r="J221" s="226">
        <f>ROUND(I221*H221,2)</f>
        <v>0</v>
      </c>
      <c r="K221" s="227"/>
      <c r="L221" s="44"/>
      <c r="M221" s="228" t="s">
        <v>1</v>
      </c>
      <c r="N221" s="229" t="s">
        <v>41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2" t="s">
        <v>220</v>
      </c>
      <c r="AT221" s="232" t="s">
        <v>138</v>
      </c>
      <c r="AU221" s="232" t="s">
        <v>143</v>
      </c>
      <c r="AY221" s="17" t="s">
        <v>135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7" t="s">
        <v>144</v>
      </c>
      <c r="BK221" s="233">
        <f>ROUND(I221*H221,2)</f>
        <v>0</v>
      </c>
      <c r="BL221" s="17" t="s">
        <v>220</v>
      </c>
      <c r="BM221" s="232" t="s">
        <v>747</v>
      </c>
    </row>
    <row r="222" s="2" customFormat="1">
      <c r="A222" s="38"/>
      <c r="B222" s="39"/>
      <c r="C222" s="40"/>
      <c r="D222" s="234" t="s">
        <v>146</v>
      </c>
      <c r="E222" s="40"/>
      <c r="F222" s="235" t="s">
        <v>746</v>
      </c>
      <c r="G222" s="40"/>
      <c r="H222" s="40"/>
      <c r="I222" s="236"/>
      <c r="J222" s="40"/>
      <c r="K222" s="40"/>
      <c r="L222" s="44"/>
      <c r="M222" s="237"/>
      <c r="N222" s="238"/>
      <c r="O222" s="92"/>
      <c r="P222" s="92"/>
      <c r="Q222" s="92"/>
      <c r="R222" s="92"/>
      <c r="S222" s="92"/>
      <c r="T222" s="93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146</v>
      </c>
      <c r="AU222" s="17" t="s">
        <v>143</v>
      </c>
    </row>
    <row r="223" s="2" customFormat="1" ht="21.75" customHeight="1">
      <c r="A223" s="38"/>
      <c r="B223" s="39"/>
      <c r="C223" s="220" t="s">
        <v>315</v>
      </c>
      <c r="D223" s="220" t="s">
        <v>138</v>
      </c>
      <c r="E223" s="221" t="s">
        <v>748</v>
      </c>
      <c r="F223" s="222" t="s">
        <v>749</v>
      </c>
      <c r="G223" s="223" t="s">
        <v>242</v>
      </c>
      <c r="H223" s="224">
        <v>8</v>
      </c>
      <c r="I223" s="225"/>
      <c r="J223" s="226">
        <f>ROUND(I223*H223,2)</f>
        <v>0</v>
      </c>
      <c r="K223" s="227"/>
      <c r="L223" s="44"/>
      <c r="M223" s="228" t="s">
        <v>1</v>
      </c>
      <c r="N223" s="229" t="s">
        <v>41</v>
      </c>
      <c r="O223" s="92"/>
      <c r="P223" s="230">
        <f>O223*H223</f>
        <v>0</v>
      </c>
      <c r="Q223" s="230">
        <v>0.00012999999999999999</v>
      </c>
      <c r="R223" s="230">
        <f>Q223*H223</f>
        <v>0.0010399999999999999</v>
      </c>
      <c r="S223" s="230">
        <v>0</v>
      </c>
      <c r="T223" s="23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2" t="s">
        <v>220</v>
      </c>
      <c r="AT223" s="232" t="s">
        <v>138</v>
      </c>
      <c r="AU223" s="232" t="s">
        <v>143</v>
      </c>
      <c r="AY223" s="17" t="s">
        <v>135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7" t="s">
        <v>144</v>
      </c>
      <c r="BK223" s="233">
        <f>ROUND(I223*H223,2)</f>
        <v>0</v>
      </c>
      <c r="BL223" s="17" t="s">
        <v>220</v>
      </c>
      <c r="BM223" s="232" t="s">
        <v>750</v>
      </c>
    </row>
    <row r="224" s="2" customFormat="1">
      <c r="A224" s="38"/>
      <c r="B224" s="39"/>
      <c r="C224" s="40"/>
      <c r="D224" s="234" t="s">
        <v>146</v>
      </c>
      <c r="E224" s="40"/>
      <c r="F224" s="235" t="s">
        <v>749</v>
      </c>
      <c r="G224" s="40"/>
      <c r="H224" s="40"/>
      <c r="I224" s="236"/>
      <c r="J224" s="40"/>
      <c r="K224" s="40"/>
      <c r="L224" s="44"/>
      <c r="M224" s="237"/>
      <c r="N224" s="238"/>
      <c r="O224" s="92"/>
      <c r="P224" s="92"/>
      <c r="Q224" s="92"/>
      <c r="R224" s="92"/>
      <c r="S224" s="92"/>
      <c r="T224" s="93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146</v>
      </c>
      <c r="AU224" s="17" t="s">
        <v>143</v>
      </c>
    </row>
    <row r="225" s="2" customFormat="1" ht="24.15" customHeight="1">
      <c r="A225" s="38"/>
      <c r="B225" s="39"/>
      <c r="C225" s="220" t="s">
        <v>248</v>
      </c>
      <c r="D225" s="220" t="s">
        <v>138</v>
      </c>
      <c r="E225" s="221" t="s">
        <v>751</v>
      </c>
      <c r="F225" s="222" t="s">
        <v>752</v>
      </c>
      <c r="G225" s="223" t="s">
        <v>253</v>
      </c>
      <c r="H225" s="224">
        <v>46.700000000000003</v>
      </c>
      <c r="I225" s="225"/>
      <c r="J225" s="226">
        <f>ROUND(I225*H225,2)</f>
        <v>0</v>
      </c>
      <c r="K225" s="227"/>
      <c r="L225" s="44"/>
      <c r="M225" s="228" t="s">
        <v>1</v>
      </c>
      <c r="N225" s="229" t="s">
        <v>41</v>
      </c>
      <c r="O225" s="92"/>
      <c r="P225" s="230">
        <f>O225*H225</f>
        <v>0</v>
      </c>
      <c r="Q225" s="230">
        <v>0.00040000000000000002</v>
      </c>
      <c r="R225" s="230">
        <f>Q225*H225</f>
        <v>0.018680000000000002</v>
      </c>
      <c r="S225" s="230">
        <v>0</v>
      </c>
      <c r="T225" s="231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2" t="s">
        <v>220</v>
      </c>
      <c r="AT225" s="232" t="s">
        <v>138</v>
      </c>
      <c r="AU225" s="232" t="s">
        <v>143</v>
      </c>
      <c r="AY225" s="17" t="s">
        <v>135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7" t="s">
        <v>144</v>
      </c>
      <c r="BK225" s="233">
        <f>ROUND(I225*H225,2)</f>
        <v>0</v>
      </c>
      <c r="BL225" s="17" t="s">
        <v>220</v>
      </c>
      <c r="BM225" s="232" t="s">
        <v>753</v>
      </c>
    </row>
    <row r="226" s="2" customFormat="1">
      <c r="A226" s="38"/>
      <c r="B226" s="39"/>
      <c r="C226" s="40"/>
      <c r="D226" s="234" t="s">
        <v>146</v>
      </c>
      <c r="E226" s="40"/>
      <c r="F226" s="235" t="s">
        <v>752</v>
      </c>
      <c r="G226" s="40"/>
      <c r="H226" s="40"/>
      <c r="I226" s="236"/>
      <c r="J226" s="40"/>
      <c r="K226" s="40"/>
      <c r="L226" s="44"/>
      <c r="M226" s="237"/>
      <c r="N226" s="238"/>
      <c r="O226" s="92"/>
      <c r="P226" s="92"/>
      <c r="Q226" s="92"/>
      <c r="R226" s="92"/>
      <c r="S226" s="92"/>
      <c r="T226" s="93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146</v>
      </c>
      <c r="AU226" s="17" t="s">
        <v>143</v>
      </c>
    </row>
    <row r="227" s="13" customFormat="1">
      <c r="A227" s="13"/>
      <c r="B227" s="239"/>
      <c r="C227" s="240"/>
      <c r="D227" s="234" t="s">
        <v>147</v>
      </c>
      <c r="E227" s="241" t="s">
        <v>1</v>
      </c>
      <c r="F227" s="242" t="s">
        <v>754</v>
      </c>
      <c r="G227" s="240"/>
      <c r="H227" s="243">
        <v>46.700000000000003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147</v>
      </c>
      <c r="AU227" s="249" t="s">
        <v>143</v>
      </c>
      <c r="AV227" s="13" t="s">
        <v>143</v>
      </c>
      <c r="AW227" s="13" t="s">
        <v>30</v>
      </c>
      <c r="AX227" s="13" t="s">
        <v>81</v>
      </c>
      <c r="AY227" s="249" t="s">
        <v>135</v>
      </c>
    </row>
    <row r="228" s="2" customFormat="1" ht="21.75" customHeight="1">
      <c r="A228" s="38"/>
      <c r="B228" s="39"/>
      <c r="C228" s="220" t="s">
        <v>324</v>
      </c>
      <c r="D228" s="220" t="s">
        <v>138</v>
      </c>
      <c r="E228" s="221" t="s">
        <v>755</v>
      </c>
      <c r="F228" s="222" t="s">
        <v>756</v>
      </c>
      <c r="G228" s="223" t="s">
        <v>253</v>
      </c>
      <c r="H228" s="224">
        <v>46.700000000000003</v>
      </c>
      <c r="I228" s="225"/>
      <c r="J228" s="226">
        <f>ROUND(I228*H228,2)</f>
        <v>0</v>
      </c>
      <c r="K228" s="227"/>
      <c r="L228" s="44"/>
      <c r="M228" s="228" t="s">
        <v>1</v>
      </c>
      <c r="N228" s="229" t="s">
        <v>41</v>
      </c>
      <c r="O228" s="92"/>
      <c r="P228" s="230">
        <f>O228*H228</f>
        <v>0</v>
      </c>
      <c r="Q228" s="230">
        <v>1.0000000000000001E-05</v>
      </c>
      <c r="R228" s="230">
        <f>Q228*H228</f>
        <v>0.00046700000000000008</v>
      </c>
      <c r="S228" s="230">
        <v>0</v>
      </c>
      <c r="T228" s="23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2" t="s">
        <v>220</v>
      </c>
      <c r="AT228" s="232" t="s">
        <v>138</v>
      </c>
      <c r="AU228" s="232" t="s">
        <v>143</v>
      </c>
      <c r="AY228" s="17" t="s">
        <v>135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7" t="s">
        <v>144</v>
      </c>
      <c r="BK228" s="233">
        <f>ROUND(I228*H228,2)</f>
        <v>0</v>
      </c>
      <c r="BL228" s="17" t="s">
        <v>220</v>
      </c>
      <c r="BM228" s="232" t="s">
        <v>757</v>
      </c>
    </row>
    <row r="229" s="2" customFormat="1">
      <c r="A229" s="38"/>
      <c r="B229" s="39"/>
      <c r="C229" s="40"/>
      <c r="D229" s="234" t="s">
        <v>146</v>
      </c>
      <c r="E229" s="40"/>
      <c r="F229" s="235" t="s">
        <v>756</v>
      </c>
      <c r="G229" s="40"/>
      <c r="H229" s="40"/>
      <c r="I229" s="236"/>
      <c r="J229" s="40"/>
      <c r="K229" s="40"/>
      <c r="L229" s="44"/>
      <c r="M229" s="237"/>
      <c r="N229" s="238"/>
      <c r="O229" s="92"/>
      <c r="P229" s="92"/>
      <c r="Q229" s="92"/>
      <c r="R229" s="92"/>
      <c r="S229" s="92"/>
      <c r="T229" s="93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146</v>
      </c>
      <c r="AU229" s="17" t="s">
        <v>143</v>
      </c>
    </row>
    <row r="230" s="13" customFormat="1">
      <c r="A230" s="13"/>
      <c r="B230" s="239"/>
      <c r="C230" s="240"/>
      <c r="D230" s="234" t="s">
        <v>147</v>
      </c>
      <c r="E230" s="241" t="s">
        <v>1</v>
      </c>
      <c r="F230" s="242" t="s">
        <v>754</v>
      </c>
      <c r="G230" s="240"/>
      <c r="H230" s="243">
        <v>46.700000000000003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147</v>
      </c>
      <c r="AU230" s="249" t="s">
        <v>143</v>
      </c>
      <c r="AV230" s="13" t="s">
        <v>143</v>
      </c>
      <c r="AW230" s="13" t="s">
        <v>30</v>
      </c>
      <c r="AX230" s="13" t="s">
        <v>81</v>
      </c>
      <c r="AY230" s="249" t="s">
        <v>135</v>
      </c>
    </row>
    <row r="231" s="2" customFormat="1" ht="24.15" customHeight="1">
      <c r="A231" s="38"/>
      <c r="B231" s="39"/>
      <c r="C231" s="220" t="s">
        <v>328</v>
      </c>
      <c r="D231" s="220" t="s">
        <v>138</v>
      </c>
      <c r="E231" s="221" t="s">
        <v>758</v>
      </c>
      <c r="F231" s="222" t="s">
        <v>759</v>
      </c>
      <c r="G231" s="223" t="s">
        <v>211</v>
      </c>
      <c r="H231" s="224">
        <v>0.072999999999999995</v>
      </c>
      <c r="I231" s="225"/>
      <c r="J231" s="226">
        <f>ROUND(I231*H231,2)</f>
        <v>0</v>
      </c>
      <c r="K231" s="227"/>
      <c r="L231" s="44"/>
      <c r="M231" s="228" t="s">
        <v>1</v>
      </c>
      <c r="N231" s="229" t="s">
        <v>41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2" t="s">
        <v>220</v>
      </c>
      <c r="AT231" s="232" t="s">
        <v>138</v>
      </c>
      <c r="AU231" s="232" t="s">
        <v>143</v>
      </c>
      <c r="AY231" s="17" t="s">
        <v>135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7" t="s">
        <v>144</v>
      </c>
      <c r="BK231" s="233">
        <f>ROUND(I231*H231,2)</f>
        <v>0</v>
      </c>
      <c r="BL231" s="17" t="s">
        <v>220</v>
      </c>
      <c r="BM231" s="232" t="s">
        <v>760</v>
      </c>
    </row>
    <row r="232" s="2" customFormat="1">
      <c r="A232" s="38"/>
      <c r="B232" s="39"/>
      <c r="C232" s="40"/>
      <c r="D232" s="234" t="s">
        <v>146</v>
      </c>
      <c r="E232" s="40"/>
      <c r="F232" s="235" t="s">
        <v>761</v>
      </c>
      <c r="G232" s="40"/>
      <c r="H232" s="40"/>
      <c r="I232" s="236"/>
      <c r="J232" s="40"/>
      <c r="K232" s="40"/>
      <c r="L232" s="44"/>
      <c r="M232" s="237"/>
      <c r="N232" s="238"/>
      <c r="O232" s="92"/>
      <c r="P232" s="92"/>
      <c r="Q232" s="92"/>
      <c r="R232" s="92"/>
      <c r="S232" s="92"/>
      <c r="T232" s="93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146</v>
      </c>
      <c r="AU232" s="17" t="s">
        <v>143</v>
      </c>
    </row>
    <row r="233" s="12" customFormat="1" ht="22.8" customHeight="1">
      <c r="A233" s="12"/>
      <c r="B233" s="204"/>
      <c r="C233" s="205"/>
      <c r="D233" s="206" t="s">
        <v>72</v>
      </c>
      <c r="E233" s="218" t="s">
        <v>762</v>
      </c>
      <c r="F233" s="218" t="s">
        <v>763</v>
      </c>
      <c r="G233" s="205"/>
      <c r="H233" s="205"/>
      <c r="I233" s="208"/>
      <c r="J233" s="219">
        <f>BK233</f>
        <v>0</v>
      </c>
      <c r="K233" s="205"/>
      <c r="L233" s="210"/>
      <c r="M233" s="211"/>
      <c r="N233" s="212"/>
      <c r="O233" s="212"/>
      <c r="P233" s="213">
        <f>SUM(P234:P283)</f>
        <v>0</v>
      </c>
      <c r="Q233" s="212"/>
      <c r="R233" s="213">
        <f>SUM(R234:R283)</f>
        <v>0.10676999999999999</v>
      </c>
      <c r="S233" s="212"/>
      <c r="T233" s="214">
        <f>SUM(T234:T283)</f>
        <v>0.087419999999999998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5" t="s">
        <v>143</v>
      </c>
      <c r="AT233" s="216" t="s">
        <v>72</v>
      </c>
      <c r="AU233" s="216" t="s">
        <v>81</v>
      </c>
      <c r="AY233" s="215" t="s">
        <v>135</v>
      </c>
      <c r="BK233" s="217">
        <f>SUM(BK234:BK283)</f>
        <v>0</v>
      </c>
    </row>
    <row r="234" s="2" customFormat="1" ht="16.5" customHeight="1">
      <c r="A234" s="38"/>
      <c r="B234" s="39"/>
      <c r="C234" s="220" t="s">
        <v>332</v>
      </c>
      <c r="D234" s="220" t="s">
        <v>138</v>
      </c>
      <c r="E234" s="221" t="s">
        <v>764</v>
      </c>
      <c r="F234" s="222" t="s">
        <v>765</v>
      </c>
      <c r="G234" s="223" t="s">
        <v>766</v>
      </c>
      <c r="H234" s="224">
        <v>1</v>
      </c>
      <c r="I234" s="225"/>
      <c r="J234" s="226">
        <f>ROUND(I234*H234,2)</f>
        <v>0</v>
      </c>
      <c r="K234" s="227"/>
      <c r="L234" s="44"/>
      <c r="M234" s="228" t="s">
        <v>1</v>
      </c>
      <c r="N234" s="229" t="s">
        <v>41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0.01933</v>
      </c>
      <c r="T234" s="231">
        <f>S234*H234</f>
        <v>0.01933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2" t="s">
        <v>220</v>
      </c>
      <c r="AT234" s="232" t="s">
        <v>138</v>
      </c>
      <c r="AU234" s="232" t="s">
        <v>143</v>
      </c>
      <c r="AY234" s="17" t="s">
        <v>135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7" t="s">
        <v>144</v>
      </c>
      <c r="BK234" s="233">
        <f>ROUND(I234*H234,2)</f>
        <v>0</v>
      </c>
      <c r="BL234" s="17" t="s">
        <v>220</v>
      </c>
      <c r="BM234" s="232" t="s">
        <v>767</v>
      </c>
    </row>
    <row r="235" s="2" customFormat="1">
      <c r="A235" s="38"/>
      <c r="B235" s="39"/>
      <c r="C235" s="40"/>
      <c r="D235" s="234" t="s">
        <v>146</v>
      </c>
      <c r="E235" s="40"/>
      <c r="F235" s="235" t="s">
        <v>765</v>
      </c>
      <c r="G235" s="40"/>
      <c r="H235" s="40"/>
      <c r="I235" s="236"/>
      <c r="J235" s="40"/>
      <c r="K235" s="40"/>
      <c r="L235" s="44"/>
      <c r="M235" s="237"/>
      <c r="N235" s="238"/>
      <c r="O235" s="92"/>
      <c r="P235" s="92"/>
      <c r="Q235" s="92"/>
      <c r="R235" s="92"/>
      <c r="S235" s="92"/>
      <c r="T235" s="93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146</v>
      </c>
      <c r="AU235" s="17" t="s">
        <v>143</v>
      </c>
    </row>
    <row r="236" s="2" customFormat="1" ht="24.15" customHeight="1">
      <c r="A236" s="38"/>
      <c r="B236" s="39"/>
      <c r="C236" s="220" t="s">
        <v>336</v>
      </c>
      <c r="D236" s="220" t="s">
        <v>138</v>
      </c>
      <c r="E236" s="221" t="s">
        <v>768</v>
      </c>
      <c r="F236" s="222" t="s">
        <v>769</v>
      </c>
      <c r="G236" s="223" t="s">
        <v>766</v>
      </c>
      <c r="H236" s="224">
        <v>1</v>
      </c>
      <c r="I236" s="225"/>
      <c r="J236" s="226">
        <f>ROUND(I236*H236,2)</f>
        <v>0</v>
      </c>
      <c r="K236" s="227"/>
      <c r="L236" s="44"/>
      <c r="M236" s="228" t="s">
        <v>1</v>
      </c>
      <c r="N236" s="229" t="s">
        <v>41</v>
      </c>
      <c r="O236" s="92"/>
      <c r="P236" s="230">
        <f>O236*H236</f>
        <v>0</v>
      </c>
      <c r="Q236" s="230">
        <v>0.016969999999999999</v>
      </c>
      <c r="R236" s="230">
        <f>Q236*H236</f>
        <v>0.016969999999999999</v>
      </c>
      <c r="S236" s="230">
        <v>0</v>
      </c>
      <c r="T236" s="23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2" t="s">
        <v>220</v>
      </c>
      <c r="AT236" s="232" t="s">
        <v>138</v>
      </c>
      <c r="AU236" s="232" t="s">
        <v>143</v>
      </c>
      <c r="AY236" s="17" t="s">
        <v>135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7" t="s">
        <v>144</v>
      </c>
      <c r="BK236" s="233">
        <f>ROUND(I236*H236,2)</f>
        <v>0</v>
      </c>
      <c r="BL236" s="17" t="s">
        <v>220</v>
      </c>
      <c r="BM236" s="232" t="s">
        <v>770</v>
      </c>
    </row>
    <row r="237" s="2" customFormat="1">
      <c r="A237" s="38"/>
      <c r="B237" s="39"/>
      <c r="C237" s="40"/>
      <c r="D237" s="234" t="s">
        <v>146</v>
      </c>
      <c r="E237" s="40"/>
      <c r="F237" s="235" t="s">
        <v>769</v>
      </c>
      <c r="G237" s="40"/>
      <c r="H237" s="40"/>
      <c r="I237" s="236"/>
      <c r="J237" s="40"/>
      <c r="K237" s="40"/>
      <c r="L237" s="44"/>
      <c r="M237" s="237"/>
      <c r="N237" s="238"/>
      <c r="O237" s="92"/>
      <c r="P237" s="92"/>
      <c r="Q237" s="92"/>
      <c r="R237" s="92"/>
      <c r="S237" s="92"/>
      <c r="T237" s="9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146</v>
      </c>
      <c r="AU237" s="17" t="s">
        <v>143</v>
      </c>
    </row>
    <row r="238" s="2" customFormat="1" ht="16.5" customHeight="1">
      <c r="A238" s="38"/>
      <c r="B238" s="39"/>
      <c r="C238" s="220" t="s">
        <v>340</v>
      </c>
      <c r="D238" s="220" t="s">
        <v>138</v>
      </c>
      <c r="E238" s="221" t="s">
        <v>771</v>
      </c>
      <c r="F238" s="222" t="s">
        <v>772</v>
      </c>
      <c r="G238" s="223" t="s">
        <v>766</v>
      </c>
      <c r="H238" s="224">
        <v>1</v>
      </c>
      <c r="I238" s="225"/>
      <c r="J238" s="226">
        <f>ROUND(I238*H238,2)</f>
        <v>0</v>
      </c>
      <c r="K238" s="227"/>
      <c r="L238" s="44"/>
      <c r="M238" s="228" t="s">
        <v>1</v>
      </c>
      <c r="N238" s="229" t="s">
        <v>41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0.019460000000000002</v>
      </c>
      <c r="T238" s="231">
        <f>S238*H238</f>
        <v>0.019460000000000002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2" t="s">
        <v>220</v>
      </c>
      <c r="AT238" s="232" t="s">
        <v>138</v>
      </c>
      <c r="AU238" s="232" t="s">
        <v>143</v>
      </c>
      <c r="AY238" s="17" t="s">
        <v>135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7" t="s">
        <v>144</v>
      </c>
      <c r="BK238" s="233">
        <f>ROUND(I238*H238,2)</f>
        <v>0</v>
      </c>
      <c r="BL238" s="17" t="s">
        <v>220</v>
      </c>
      <c r="BM238" s="232" t="s">
        <v>773</v>
      </c>
    </row>
    <row r="239" s="2" customFormat="1">
      <c r="A239" s="38"/>
      <c r="B239" s="39"/>
      <c r="C239" s="40"/>
      <c r="D239" s="234" t="s">
        <v>146</v>
      </c>
      <c r="E239" s="40"/>
      <c r="F239" s="235" t="s">
        <v>772</v>
      </c>
      <c r="G239" s="40"/>
      <c r="H239" s="40"/>
      <c r="I239" s="236"/>
      <c r="J239" s="40"/>
      <c r="K239" s="40"/>
      <c r="L239" s="44"/>
      <c r="M239" s="237"/>
      <c r="N239" s="238"/>
      <c r="O239" s="92"/>
      <c r="P239" s="92"/>
      <c r="Q239" s="92"/>
      <c r="R239" s="92"/>
      <c r="S239" s="92"/>
      <c r="T239" s="93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146</v>
      </c>
      <c r="AU239" s="17" t="s">
        <v>143</v>
      </c>
    </row>
    <row r="240" s="2" customFormat="1" ht="24.15" customHeight="1">
      <c r="A240" s="38"/>
      <c r="B240" s="39"/>
      <c r="C240" s="220" t="s">
        <v>344</v>
      </c>
      <c r="D240" s="220" t="s">
        <v>138</v>
      </c>
      <c r="E240" s="221" t="s">
        <v>774</v>
      </c>
      <c r="F240" s="222" t="s">
        <v>775</v>
      </c>
      <c r="G240" s="223" t="s">
        <v>766</v>
      </c>
      <c r="H240" s="224">
        <v>1</v>
      </c>
      <c r="I240" s="225"/>
      <c r="J240" s="226">
        <f>ROUND(I240*H240,2)</f>
        <v>0</v>
      </c>
      <c r="K240" s="227"/>
      <c r="L240" s="44"/>
      <c r="M240" s="228" t="s">
        <v>1</v>
      </c>
      <c r="N240" s="229" t="s">
        <v>41</v>
      </c>
      <c r="O240" s="92"/>
      <c r="P240" s="230">
        <f>O240*H240</f>
        <v>0</v>
      </c>
      <c r="Q240" s="230">
        <v>0.016469999999999999</v>
      </c>
      <c r="R240" s="230">
        <f>Q240*H240</f>
        <v>0.016469999999999999</v>
      </c>
      <c r="S240" s="230">
        <v>0</v>
      </c>
      <c r="T240" s="23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2" t="s">
        <v>220</v>
      </c>
      <c r="AT240" s="232" t="s">
        <v>138</v>
      </c>
      <c r="AU240" s="232" t="s">
        <v>143</v>
      </c>
      <c r="AY240" s="17" t="s">
        <v>135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7" t="s">
        <v>144</v>
      </c>
      <c r="BK240" s="233">
        <f>ROUND(I240*H240,2)</f>
        <v>0</v>
      </c>
      <c r="BL240" s="17" t="s">
        <v>220</v>
      </c>
      <c r="BM240" s="232" t="s">
        <v>776</v>
      </c>
    </row>
    <row r="241" s="2" customFormat="1">
      <c r="A241" s="38"/>
      <c r="B241" s="39"/>
      <c r="C241" s="40"/>
      <c r="D241" s="234" t="s">
        <v>146</v>
      </c>
      <c r="E241" s="40"/>
      <c r="F241" s="235" t="s">
        <v>775</v>
      </c>
      <c r="G241" s="40"/>
      <c r="H241" s="40"/>
      <c r="I241" s="236"/>
      <c r="J241" s="40"/>
      <c r="K241" s="40"/>
      <c r="L241" s="44"/>
      <c r="M241" s="237"/>
      <c r="N241" s="238"/>
      <c r="O241" s="92"/>
      <c r="P241" s="92"/>
      <c r="Q241" s="92"/>
      <c r="R241" s="92"/>
      <c r="S241" s="92"/>
      <c r="T241" s="93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146</v>
      </c>
      <c r="AU241" s="17" t="s">
        <v>143</v>
      </c>
    </row>
    <row r="242" s="2" customFormat="1" ht="24.15" customHeight="1">
      <c r="A242" s="38"/>
      <c r="B242" s="39"/>
      <c r="C242" s="220" t="s">
        <v>348</v>
      </c>
      <c r="D242" s="220" t="s">
        <v>138</v>
      </c>
      <c r="E242" s="221" t="s">
        <v>777</v>
      </c>
      <c r="F242" s="222" t="s">
        <v>778</v>
      </c>
      <c r="G242" s="223" t="s">
        <v>766</v>
      </c>
      <c r="H242" s="224">
        <v>1</v>
      </c>
      <c r="I242" s="225"/>
      <c r="J242" s="226">
        <f>ROUND(I242*H242,2)</f>
        <v>0</v>
      </c>
      <c r="K242" s="227"/>
      <c r="L242" s="44"/>
      <c r="M242" s="228" t="s">
        <v>1</v>
      </c>
      <c r="N242" s="229" t="s">
        <v>41</v>
      </c>
      <c r="O242" s="92"/>
      <c r="P242" s="230">
        <f>O242*H242</f>
        <v>0</v>
      </c>
      <c r="Q242" s="230">
        <v>0.0094599999999999997</v>
      </c>
      <c r="R242" s="230">
        <f>Q242*H242</f>
        <v>0.0094599999999999997</v>
      </c>
      <c r="S242" s="230">
        <v>0</v>
      </c>
      <c r="T242" s="23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2" t="s">
        <v>220</v>
      </c>
      <c r="AT242" s="232" t="s">
        <v>138</v>
      </c>
      <c r="AU242" s="232" t="s">
        <v>143</v>
      </c>
      <c r="AY242" s="17" t="s">
        <v>135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7" t="s">
        <v>144</v>
      </c>
      <c r="BK242" s="233">
        <f>ROUND(I242*H242,2)</f>
        <v>0</v>
      </c>
      <c r="BL242" s="17" t="s">
        <v>220</v>
      </c>
      <c r="BM242" s="232" t="s">
        <v>779</v>
      </c>
    </row>
    <row r="243" s="2" customFormat="1">
      <c r="A243" s="38"/>
      <c r="B243" s="39"/>
      <c r="C243" s="40"/>
      <c r="D243" s="234" t="s">
        <v>146</v>
      </c>
      <c r="E243" s="40"/>
      <c r="F243" s="235" t="s">
        <v>778</v>
      </c>
      <c r="G243" s="40"/>
      <c r="H243" s="40"/>
      <c r="I243" s="236"/>
      <c r="J243" s="40"/>
      <c r="K243" s="40"/>
      <c r="L243" s="44"/>
      <c r="M243" s="237"/>
      <c r="N243" s="238"/>
      <c r="O243" s="92"/>
      <c r="P243" s="92"/>
      <c r="Q243" s="92"/>
      <c r="R243" s="92"/>
      <c r="S243" s="92"/>
      <c r="T243" s="93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146</v>
      </c>
      <c r="AU243" s="17" t="s">
        <v>143</v>
      </c>
    </row>
    <row r="244" s="2" customFormat="1" ht="16.5" customHeight="1">
      <c r="A244" s="38"/>
      <c r="B244" s="39"/>
      <c r="C244" s="220" t="s">
        <v>352</v>
      </c>
      <c r="D244" s="220" t="s">
        <v>138</v>
      </c>
      <c r="E244" s="221" t="s">
        <v>780</v>
      </c>
      <c r="F244" s="222" t="s">
        <v>781</v>
      </c>
      <c r="G244" s="223" t="s">
        <v>766</v>
      </c>
      <c r="H244" s="224">
        <v>1</v>
      </c>
      <c r="I244" s="225"/>
      <c r="J244" s="226">
        <f>ROUND(I244*H244,2)</f>
        <v>0</v>
      </c>
      <c r="K244" s="227"/>
      <c r="L244" s="44"/>
      <c r="M244" s="228" t="s">
        <v>1</v>
      </c>
      <c r="N244" s="229" t="s">
        <v>41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0.032899999999999999</v>
      </c>
      <c r="T244" s="231">
        <f>S244*H244</f>
        <v>0.032899999999999999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2" t="s">
        <v>220</v>
      </c>
      <c r="AT244" s="232" t="s">
        <v>138</v>
      </c>
      <c r="AU244" s="232" t="s">
        <v>143</v>
      </c>
      <c r="AY244" s="17" t="s">
        <v>135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7" t="s">
        <v>144</v>
      </c>
      <c r="BK244" s="233">
        <f>ROUND(I244*H244,2)</f>
        <v>0</v>
      </c>
      <c r="BL244" s="17" t="s">
        <v>220</v>
      </c>
      <c r="BM244" s="232" t="s">
        <v>782</v>
      </c>
    </row>
    <row r="245" s="2" customFormat="1">
      <c r="A245" s="38"/>
      <c r="B245" s="39"/>
      <c r="C245" s="40"/>
      <c r="D245" s="234" t="s">
        <v>146</v>
      </c>
      <c r="E245" s="40"/>
      <c r="F245" s="235" t="s">
        <v>781</v>
      </c>
      <c r="G245" s="40"/>
      <c r="H245" s="40"/>
      <c r="I245" s="236"/>
      <c r="J245" s="40"/>
      <c r="K245" s="40"/>
      <c r="L245" s="44"/>
      <c r="M245" s="237"/>
      <c r="N245" s="238"/>
      <c r="O245" s="92"/>
      <c r="P245" s="92"/>
      <c r="Q245" s="92"/>
      <c r="R245" s="92"/>
      <c r="S245" s="92"/>
      <c r="T245" s="93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146</v>
      </c>
      <c r="AU245" s="17" t="s">
        <v>143</v>
      </c>
    </row>
    <row r="246" s="2" customFormat="1" ht="21.75" customHeight="1">
      <c r="A246" s="38"/>
      <c r="B246" s="39"/>
      <c r="C246" s="220" t="s">
        <v>356</v>
      </c>
      <c r="D246" s="220" t="s">
        <v>138</v>
      </c>
      <c r="E246" s="221" t="s">
        <v>783</v>
      </c>
      <c r="F246" s="222" t="s">
        <v>784</v>
      </c>
      <c r="G246" s="223" t="s">
        <v>766</v>
      </c>
      <c r="H246" s="224">
        <v>1</v>
      </c>
      <c r="I246" s="225"/>
      <c r="J246" s="226">
        <f>ROUND(I246*H246,2)</f>
        <v>0</v>
      </c>
      <c r="K246" s="227"/>
      <c r="L246" s="44"/>
      <c r="M246" s="228" t="s">
        <v>1</v>
      </c>
      <c r="N246" s="229" t="s">
        <v>41</v>
      </c>
      <c r="O246" s="92"/>
      <c r="P246" s="230">
        <f>O246*H246</f>
        <v>0</v>
      </c>
      <c r="Q246" s="230">
        <v>0.01383</v>
      </c>
      <c r="R246" s="230">
        <f>Q246*H246</f>
        <v>0.01383</v>
      </c>
      <c r="S246" s="230">
        <v>0</v>
      </c>
      <c r="T246" s="23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2" t="s">
        <v>220</v>
      </c>
      <c r="AT246" s="232" t="s">
        <v>138</v>
      </c>
      <c r="AU246" s="232" t="s">
        <v>143</v>
      </c>
      <c r="AY246" s="17" t="s">
        <v>135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7" t="s">
        <v>144</v>
      </c>
      <c r="BK246" s="233">
        <f>ROUND(I246*H246,2)</f>
        <v>0</v>
      </c>
      <c r="BL246" s="17" t="s">
        <v>220</v>
      </c>
      <c r="BM246" s="232" t="s">
        <v>785</v>
      </c>
    </row>
    <row r="247" s="2" customFormat="1">
      <c r="A247" s="38"/>
      <c r="B247" s="39"/>
      <c r="C247" s="40"/>
      <c r="D247" s="234" t="s">
        <v>146</v>
      </c>
      <c r="E247" s="40"/>
      <c r="F247" s="235" t="s">
        <v>784</v>
      </c>
      <c r="G247" s="40"/>
      <c r="H247" s="40"/>
      <c r="I247" s="236"/>
      <c r="J247" s="40"/>
      <c r="K247" s="40"/>
      <c r="L247" s="44"/>
      <c r="M247" s="237"/>
      <c r="N247" s="238"/>
      <c r="O247" s="92"/>
      <c r="P247" s="92"/>
      <c r="Q247" s="92"/>
      <c r="R247" s="92"/>
      <c r="S247" s="92"/>
      <c r="T247" s="93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146</v>
      </c>
      <c r="AU247" s="17" t="s">
        <v>143</v>
      </c>
    </row>
    <row r="248" s="2" customFormat="1" ht="37.8" customHeight="1">
      <c r="A248" s="38"/>
      <c r="B248" s="39"/>
      <c r="C248" s="220" t="s">
        <v>360</v>
      </c>
      <c r="D248" s="220" t="s">
        <v>138</v>
      </c>
      <c r="E248" s="221" t="s">
        <v>786</v>
      </c>
      <c r="F248" s="222" t="s">
        <v>787</v>
      </c>
      <c r="G248" s="223" t="s">
        <v>766</v>
      </c>
      <c r="H248" s="224">
        <v>1</v>
      </c>
      <c r="I248" s="225"/>
      <c r="J248" s="226">
        <f>ROUND(I248*H248,2)</f>
        <v>0</v>
      </c>
      <c r="K248" s="227"/>
      <c r="L248" s="44"/>
      <c r="M248" s="228" t="s">
        <v>1</v>
      </c>
      <c r="N248" s="229" t="s">
        <v>41</v>
      </c>
      <c r="O248" s="92"/>
      <c r="P248" s="230">
        <f>O248*H248</f>
        <v>0</v>
      </c>
      <c r="Q248" s="230">
        <v>0.036459999999999999</v>
      </c>
      <c r="R248" s="230">
        <f>Q248*H248</f>
        <v>0.036459999999999999</v>
      </c>
      <c r="S248" s="230">
        <v>0</v>
      </c>
      <c r="T248" s="23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2" t="s">
        <v>220</v>
      </c>
      <c r="AT248" s="232" t="s">
        <v>138</v>
      </c>
      <c r="AU248" s="232" t="s">
        <v>143</v>
      </c>
      <c r="AY248" s="17" t="s">
        <v>135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7" t="s">
        <v>144</v>
      </c>
      <c r="BK248" s="233">
        <f>ROUND(I248*H248,2)</f>
        <v>0</v>
      </c>
      <c r="BL248" s="17" t="s">
        <v>220</v>
      </c>
      <c r="BM248" s="232" t="s">
        <v>788</v>
      </c>
    </row>
    <row r="249" s="2" customFormat="1">
      <c r="A249" s="38"/>
      <c r="B249" s="39"/>
      <c r="C249" s="40"/>
      <c r="D249" s="234" t="s">
        <v>146</v>
      </c>
      <c r="E249" s="40"/>
      <c r="F249" s="235" t="s">
        <v>787</v>
      </c>
      <c r="G249" s="40"/>
      <c r="H249" s="40"/>
      <c r="I249" s="236"/>
      <c r="J249" s="40"/>
      <c r="K249" s="40"/>
      <c r="L249" s="44"/>
      <c r="M249" s="237"/>
      <c r="N249" s="238"/>
      <c r="O249" s="92"/>
      <c r="P249" s="92"/>
      <c r="Q249" s="92"/>
      <c r="R249" s="92"/>
      <c r="S249" s="92"/>
      <c r="T249" s="93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146</v>
      </c>
      <c r="AU249" s="17" t="s">
        <v>143</v>
      </c>
    </row>
    <row r="250" s="2" customFormat="1" ht="24.15" customHeight="1">
      <c r="A250" s="38"/>
      <c r="B250" s="39"/>
      <c r="C250" s="220" t="s">
        <v>364</v>
      </c>
      <c r="D250" s="220" t="s">
        <v>138</v>
      </c>
      <c r="E250" s="221" t="s">
        <v>789</v>
      </c>
      <c r="F250" s="222" t="s">
        <v>790</v>
      </c>
      <c r="G250" s="223" t="s">
        <v>766</v>
      </c>
      <c r="H250" s="224">
        <v>1</v>
      </c>
      <c r="I250" s="225"/>
      <c r="J250" s="226">
        <f>ROUND(I250*H250,2)</f>
        <v>0</v>
      </c>
      <c r="K250" s="227"/>
      <c r="L250" s="44"/>
      <c r="M250" s="228" t="s">
        <v>1</v>
      </c>
      <c r="N250" s="229" t="s">
        <v>41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0.0091999999999999998</v>
      </c>
      <c r="T250" s="231">
        <f>S250*H250</f>
        <v>0.0091999999999999998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2" t="s">
        <v>220</v>
      </c>
      <c r="AT250" s="232" t="s">
        <v>138</v>
      </c>
      <c r="AU250" s="232" t="s">
        <v>143</v>
      </c>
      <c r="AY250" s="17" t="s">
        <v>135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7" t="s">
        <v>144</v>
      </c>
      <c r="BK250" s="233">
        <f>ROUND(I250*H250,2)</f>
        <v>0</v>
      </c>
      <c r="BL250" s="17" t="s">
        <v>220</v>
      </c>
      <c r="BM250" s="232" t="s">
        <v>791</v>
      </c>
    </row>
    <row r="251" s="2" customFormat="1">
      <c r="A251" s="38"/>
      <c r="B251" s="39"/>
      <c r="C251" s="40"/>
      <c r="D251" s="234" t="s">
        <v>146</v>
      </c>
      <c r="E251" s="40"/>
      <c r="F251" s="235" t="s">
        <v>790</v>
      </c>
      <c r="G251" s="40"/>
      <c r="H251" s="40"/>
      <c r="I251" s="236"/>
      <c r="J251" s="40"/>
      <c r="K251" s="40"/>
      <c r="L251" s="44"/>
      <c r="M251" s="237"/>
      <c r="N251" s="238"/>
      <c r="O251" s="92"/>
      <c r="P251" s="92"/>
      <c r="Q251" s="92"/>
      <c r="R251" s="92"/>
      <c r="S251" s="92"/>
      <c r="T251" s="93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146</v>
      </c>
      <c r="AU251" s="17" t="s">
        <v>143</v>
      </c>
    </row>
    <row r="252" s="2" customFormat="1" ht="16.5" customHeight="1">
      <c r="A252" s="38"/>
      <c r="B252" s="39"/>
      <c r="C252" s="220" t="s">
        <v>368</v>
      </c>
      <c r="D252" s="220" t="s">
        <v>138</v>
      </c>
      <c r="E252" s="221" t="s">
        <v>792</v>
      </c>
      <c r="F252" s="222" t="s">
        <v>793</v>
      </c>
      <c r="G252" s="223" t="s">
        <v>242</v>
      </c>
      <c r="H252" s="224">
        <v>1</v>
      </c>
      <c r="I252" s="225"/>
      <c r="J252" s="226">
        <f>ROUND(I252*H252,2)</f>
        <v>0</v>
      </c>
      <c r="K252" s="227"/>
      <c r="L252" s="44"/>
      <c r="M252" s="228" t="s">
        <v>1</v>
      </c>
      <c r="N252" s="229" t="s">
        <v>41</v>
      </c>
      <c r="O252" s="92"/>
      <c r="P252" s="230">
        <f>O252*H252</f>
        <v>0</v>
      </c>
      <c r="Q252" s="230">
        <v>0.00109</v>
      </c>
      <c r="R252" s="230">
        <f>Q252*H252</f>
        <v>0.00109</v>
      </c>
      <c r="S252" s="230">
        <v>0</v>
      </c>
      <c r="T252" s="231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2" t="s">
        <v>220</v>
      </c>
      <c r="AT252" s="232" t="s">
        <v>138</v>
      </c>
      <c r="AU252" s="232" t="s">
        <v>143</v>
      </c>
      <c r="AY252" s="17" t="s">
        <v>135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7" t="s">
        <v>144</v>
      </c>
      <c r="BK252" s="233">
        <f>ROUND(I252*H252,2)</f>
        <v>0</v>
      </c>
      <c r="BL252" s="17" t="s">
        <v>220</v>
      </c>
      <c r="BM252" s="232" t="s">
        <v>794</v>
      </c>
    </row>
    <row r="253" s="2" customFormat="1">
      <c r="A253" s="38"/>
      <c r="B253" s="39"/>
      <c r="C253" s="40"/>
      <c r="D253" s="234" t="s">
        <v>146</v>
      </c>
      <c r="E253" s="40"/>
      <c r="F253" s="235" t="s">
        <v>793</v>
      </c>
      <c r="G253" s="40"/>
      <c r="H253" s="40"/>
      <c r="I253" s="236"/>
      <c r="J253" s="40"/>
      <c r="K253" s="40"/>
      <c r="L253" s="44"/>
      <c r="M253" s="237"/>
      <c r="N253" s="238"/>
      <c r="O253" s="92"/>
      <c r="P253" s="92"/>
      <c r="Q253" s="92"/>
      <c r="R253" s="92"/>
      <c r="S253" s="92"/>
      <c r="T253" s="93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146</v>
      </c>
      <c r="AU253" s="17" t="s">
        <v>143</v>
      </c>
    </row>
    <row r="254" s="2" customFormat="1" ht="16.5" customHeight="1">
      <c r="A254" s="38"/>
      <c r="B254" s="39"/>
      <c r="C254" s="220" t="s">
        <v>373</v>
      </c>
      <c r="D254" s="220" t="s">
        <v>138</v>
      </c>
      <c r="E254" s="221" t="s">
        <v>795</v>
      </c>
      <c r="F254" s="222" t="s">
        <v>796</v>
      </c>
      <c r="G254" s="223" t="s">
        <v>766</v>
      </c>
      <c r="H254" s="224">
        <v>2</v>
      </c>
      <c r="I254" s="225"/>
      <c r="J254" s="226">
        <f>ROUND(I254*H254,2)</f>
        <v>0</v>
      </c>
      <c r="K254" s="227"/>
      <c r="L254" s="44"/>
      <c r="M254" s="228" t="s">
        <v>1</v>
      </c>
      <c r="N254" s="229" t="s">
        <v>41</v>
      </c>
      <c r="O254" s="92"/>
      <c r="P254" s="230">
        <f>O254*H254</f>
        <v>0</v>
      </c>
      <c r="Q254" s="230">
        <v>0</v>
      </c>
      <c r="R254" s="230">
        <f>Q254*H254</f>
        <v>0</v>
      </c>
      <c r="S254" s="230">
        <v>0.00156</v>
      </c>
      <c r="T254" s="231">
        <f>S254*H254</f>
        <v>0.0031199999999999999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2" t="s">
        <v>220</v>
      </c>
      <c r="AT254" s="232" t="s">
        <v>138</v>
      </c>
      <c r="AU254" s="232" t="s">
        <v>143</v>
      </c>
      <c r="AY254" s="17" t="s">
        <v>135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7" t="s">
        <v>144</v>
      </c>
      <c r="BK254" s="233">
        <f>ROUND(I254*H254,2)</f>
        <v>0</v>
      </c>
      <c r="BL254" s="17" t="s">
        <v>220</v>
      </c>
      <c r="BM254" s="232" t="s">
        <v>797</v>
      </c>
    </row>
    <row r="255" s="2" customFormat="1">
      <c r="A255" s="38"/>
      <c r="B255" s="39"/>
      <c r="C255" s="40"/>
      <c r="D255" s="234" t="s">
        <v>146</v>
      </c>
      <c r="E255" s="40"/>
      <c r="F255" s="235" t="s">
        <v>796</v>
      </c>
      <c r="G255" s="40"/>
      <c r="H255" s="40"/>
      <c r="I255" s="236"/>
      <c r="J255" s="40"/>
      <c r="K255" s="40"/>
      <c r="L255" s="44"/>
      <c r="M255" s="237"/>
      <c r="N255" s="238"/>
      <c r="O255" s="92"/>
      <c r="P255" s="92"/>
      <c r="Q255" s="92"/>
      <c r="R255" s="92"/>
      <c r="S255" s="92"/>
      <c r="T255" s="93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146</v>
      </c>
      <c r="AU255" s="17" t="s">
        <v>143</v>
      </c>
    </row>
    <row r="256" s="13" customFormat="1">
      <c r="A256" s="13"/>
      <c r="B256" s="239"/>
      <c r="C256" s="240"/>
      <c r="D256" s="234" t="s">
        <v>147</v>
      </c>
      <c r="E256" s="241" t="s">
        <v>1</v>
      </c>
      <c r="F256" s="242" t="s">
        <v>798</v>
      </c>
      <c r="G256" s="240"/>
      <c r="H256" s="243">
        <v>2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147</v>
      </c>
      <c r="AU256" s="249" t="s">
        <v>143</v>
      </c>
      <c r="AV256" s="13" t="s">
        <v>143</v>
      </c>
      <c r="AW256" s="13" t="s">
        <v>30</v>
      </c>
      <c r="AX256" s="13" t="s">
        <v>81</v>
      </c>
      <c r="AY256" s="249" t="s">
        <v>135</v>
      </c>
    </row>
    <row r="257" s="2" customFormat="1" ht="16.5" customHeight="1">
      <c r="A257" s="38"/>
      <c r="B257" s="39"/>
      <c r="C257" s="220" t="s">
        <v>377</v>
      </c>
      <c r="D257" s="220" t="s">
        <v>138</v>
      </c>
      <c r="E257" s="221" t="s">
        <v>799</v>
      </c>
      <c r="F257" s="222" t="s">
        <v>800</v>
      </c>
      <c r="G257" s="223" t="s">
        <v>766</v>
      </c>
      <c r="H257" s="224">
        <v>1</v>
      </c>
      <c r="I257" s="225"/>
      <c r="J257" s="226">
        <f>ROUND(I257*H257,2)</f>
        <v>0</v>
      </c>
      <c r="K257" s="227"/>
      <c r="L257" s="44"/>
      <c r="M257" s="228" t="s">
        <v>1</v>
      </c>
      <c r="N257" s="229" t="s">
        <v>41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0.00085999999999999998</v>
      </c>
      <c r="T257" s="231">
        <f>S257*H257</f>
        <v>0.00085999999999999998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2" t="s">
        <v>220</v>
      </c>
      <c r="AT257" s="232" t="s">
        <v>138</v>
      </c>
      <c r="AU257" s="232" t="s">
        <v>143</v>
      </c>
      <c r="AY257" s="17" t="s">
        <v>135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7" t="s">
        <v>144</v>
      </c>
      <c r="BK257" s="233">
        <f>ROUND(I257*H257,2)</f>
        <v>0</v>
      </c>
      <c r="BL257" s="17" t="s">
        <v>220</v>
      </c>
      <c r="BM257" s="232" t="s">
        <v>801</v>
      </c>
    </row>
    <row r="258" s="2" customFormat="1">
      <c r="A258" s="38"/>
      <c r="B258" s="39"/>
      <c r="C258" s="40"/>
      <c r="D258" s="234" t="s">
        <v>146</v>
      </c>
      <c r="E258" s="40"/>
      <c r="F258" s="235" t="s">
        <v>800</v>
      </c>
      <c r="G258" s="40"/>
      <c r="H258" s="40"/>
      <c r="I258" s="236"/>
      <c r="J258" s="40"/>
      <c r="K258" s="40"/>
      <c r="L258" s="44"/>
      <c r="M258" s="237"/>
      <c r="N258" s="238"/>
      <c r="O258" s="92"/>
      <c r="P258" s="92"/>
      <c r="Q258" s="92"/>
      <c r="R258" s="92"/>
      <c r="S258" s="92"/>
      <c r="T258" s="93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146</v>
      </c>
      <c r="AU258" s="17" t="s">
        <v>143</v>
      </c>
    </row>
    <row r="259" s="13" customFormat="1">
      <c r="A259" s="13"/>
      <c r="B259" s="239"/>
      <c r="C259" s="240"/>
      <c r="D259" s="234" t="s">
        <v>147</v>
      </c>
      <c r="E259" s="241" t="s">
        <v>1</v>
      </c>
      <c r="F259" s="242" t="s">
        <v>802</v>
      </c>
      <c r="G259" s="240"/>
      <c r="H259" s="243">
        <v>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147</v>
      </c>
      <c r="AU259" s="249" t="s">
        <v>143</v>
      </c>
      <c r="AV259" s="13" t="s">
        <v>143</v>
      </c>
      <c r="AW259" s="13" t="s">
        <v>30</v>
      </c>
      <c r="AX259" s="13" t="s">
        <v>81</v>
      </c>
      <c r="AY259" s="249" t="s">
        <v>135</v>
      </c>
    </row>
    <row r="260" s="2" customFormat="1" ht="16.5" customHeight="1">
      <c r="A260" s="38"/>
      <c r="B260" s="39"/>
      <c r="C260" s="220" t="s">
        <v>381</v>
      </c>
      <c r="D260" s="220" t="s">
        <v>138</v>
      </c>
      <c r="E260" s="221" t="s">
        <v>803</v>
      </c>
      <c r="F260" s="222" t="s">
        <v>804</v>
      </c>
      <c r="G260" s="223" t="s">
        <v>242</v>
      </c>
      <c r="H260" s="224">
        <v>1</v>
      </c>
      <c r="I260" s="225"/>
      <c r="J260" s="226">
        <f>ROUND(I260*H260,2)</f>
        <v>0</v>
      </c>
      <c r="K260" s="227"/>
      <c r="L260" s="44"/>
      <c r="M260" s="228" t="s">
        <v>1</v>
      </c>
      <c r="N260" s="229" t="s">
        <v>41</v>
      </c>
      <c r="O260" s="92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2" t="s">
        <v>220</v>
      </c>
      <c r="AT260" s="232" t="s">
        <v>138</v>
      </c>
      <c r="AU260" s="232" t="s">
        <v>143</v>
      </c>
      <c r="AY260" s="17" t="s">
        <v>135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7" t="s">
        <v>144</v>
      </c>
      <c r="BK260" s="233">
        <f>ROUND(I260*H260,2)</f>
        <v>0</v>
      </c>
      <c r="BL260" s="17" t="s">
        <v>220</v>
      </c>
      <c r="BM260" s="232" t="s">
        <v>805</v>
      </c>
    </row>
    <row r="261" s="2" customFormat="1">
      <c r="A261" s="38"/>
      <c r="B261" s="39"/>
      <c r="C261" s="40"/>
      <c r="D261" s="234" t="s">
        <v>146</v>
      </c>
      <c r="E261" s="40"/>
      <c r="F261" s="235" t="s">
        <v>804</v>
      </c>
      <c r="G261" s="40"/>
      <c r="H261" s="40"/>
      <c r="I261" s="236"/>
      <c r="J261" s="40"/>
      <c r="K261" s="40"/>
      <c r="L261" s="44"/>
      <c r="M261" s="237"/>
      <c r="N261" s="238"/>
      <c r="O261" s="92"/>
      <c r="P261" s="92"/>
      <c r="Q261" s="92"/>
      <c r="R261" s="92"/>
      <c r="S261" s="92"/>
      <c r="T261" s="93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146</v>
      </c>
      <c r="AU261" s="17" t="s">
        <v>143</v>
      </c>
    </row>
    <row r="262" s="2" customFormat="1" ht="24.15" customHeight="1">
      <c r="A262" s="38"/>
      <c r="B262" s="39"/>
      <c r="C262" s="261" t="s">
        <v>385</v>
      </c>
      <c r="D262" s="261" t="s">
        <v>245</v>
      </c>
      <c r="E262" s="262" t="s">
        <v>806</v>
      </c>
      <c r="F262" s="263" t="s">
        <v>807</v>
      </c>
      <c r="G262" s="264" t="s">
        <v>242</v>
      </c>
      <c r="H262" s="265">
        <v>1</v>
      </c>
      <c r="I262" s="266"/>
      <c r="J262" s="267">
        <f>ROUND(I262*H262,2)</f>
        <v>0</v>
      </c>
      <c r="K262" s="268"/>
      <c r="L262" s="269"/>
      <c r="M262" s="270" t="s">
        <v>1</v>
      </c>
      <c r="N262" s="271" t="s">
        <v>41</v>
      </c>
      <c r="O262" s="92"/>
      <c r="P262" s="230">
        <f>O262*H262</f>
        <v>0</v>
      </c>
      <c r="Q262" s="230">
        <v>0.0018</v>
      </c>
      <c r="R262" s="230">
        <f>Q262*H262</f>
        <v>0.0018</v>
      </c>
      <c r="S262" s="230">
        <v>0</v>
      </c>
      <c r="T262" s="231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2" t="s">
        <v>248</v>
      </c>
      <c r="AT262" s="232" t="s">
        <v>245</v>
      </c>
      <c r="AU262" s="232" t="s">
        <v>143</v>
      </c>
      <c r="AY262" s="17" t="s">
        <v>135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7" t="s">
        <v>144</v>
      </c>
      <c r="BK262" s="233">
        <f>ROUND(I262*H262,2)</f>
        <v>0</v>
      </c>
      <c r="BL262" s="17" t="s">
        <v>220</v>
      </c>
      <c r="BM262" s="232" t="s">
        <v>808</v>
      </c>
    </row>
    <row r="263" s="2" customFormat="1">
      <c r="A263" s="38"/>
      <c r="B263" s="39"/>
      <c r="C263" s="40"/>
      <c r="D263" s="234" t="s">
        <v>146</v>
      </c>
      <c r="E263" s="40"/>
      <c r="F263" s="235" t="s">
        <v>807</v>
      </c>
      <c r="G263" s="40"/>
      <c r="H263" s="40"/>
      <c r="I263" s="236"/>
      <c r="J263" s="40"/>
      <c r="K263" s="40"/>
      <c r="L263" s="44"/>
      <c r="M263" s="237"/>
      <c r="N263" s="238"/>
      <c r="O263" s="92"/>
      <c r="P263" s="92"/>
      <c r="Q263" s="92"/>
      <c r="R263" s="92"/>
      <c r="S263" s="92"/>
      <c r="T263" s="93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146</v>
      </c>
      <c r="AU263" s="17" t="s">
        <v>143</v>
      </c>
    </row>
    <row r="264" s="2" customFormat="1" ht="24.15" customHeight="1">
      <c r="A264" s="38"/>
      <c r="B264" s="39"/>
      <c r="C264" s="220" t="s">
        <v>391</v>
      </c>
      <c r="D264" s="220" t="s">
        <v>138</v>
      </c>
      <c r="E264" s="221" t="s">
        <v>809</v>
      </c>
      <c r="F264" s="222" t="s">
        <v>810</v>
      </c>
      <c r="G264" s="223" t="s">
        <v>242</v>
      </c>
      <c r="H264" s="224">
        <v>2</v>
      </c>
      <c r="I264" s="225"/>
      <c r="J264" s="226">
        <f>ROUND(I264*H264,2)</f>
        <v>0</v>
      </c>
      <c r="K264" s="227"/>
      <c r="L264" s="44"/>
      <c r="M264" s="228" t="s">
        <v>1</v>
      </c>
      <c r="N264" s="229" t="s">
        <v>41</v>
      </c>
      <c r="O264" s="92"/>
      <c r="P264" s="230">
        <f>O264*H264</f>
        <v>0</v>
      </c>
      <c r="Q264" s="230">
        <v>4.0000000000000003E-05</v>
      </c>
      <c r="R264" s="230">
        <f>Q264*H264</f>
        <v>8.0000000000000007E-05</v>
      </c>
      <c r="S264" s="230">
        <v>0</v>
      </c>
      <c r="T264" s="231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2" t="s">
        <v>220</v>
      </c>
      <c r="AT264" s="232" t="s">
        <v>138</v>
      </c>
      <c r="AU264" s="232" t="s">
        <v>143</v>
      </c>
      <c r="AY264" s="17" t="s">
        <v>135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7" t="s">
        <v>144</v>
      </c>
      <c r="BK264" s="233">
        <f>ROUND(I264*H264,2)</f>
        <v>0</v>
      </c>
      <c r="BL264" s="17" t="s">
        <v>220</v>
      </c>
      <c r="BM264" s="232" t="s">
        <v>811</v>
      </c>
    </row>
    <row r="265" s="2" customFormat="1">
      <c r="A265" s="38"/>
      <c r="B265" s="39"/>
      <c r="C265" s="40"/>
      <c r="D265" s="234" t="s">
        <v>146</v>
      </c>
      <c r="E265" s="40"/>
      <c r="F265" s="235" t="s">
        <v>810</v>
      </c>
      <c r="G265" s="40"/>
      <c r="H265" s="40"/>
      <c r="I265" s="236"/>
      <c r="J265" s="40"/>
      <c r="K265" s="40"/>
      <c r="L265" s="44"/>
      <c r="M265" s="237"/>
      <c r="N265" s="238"/>
      <c r="O265" s="92"/>
      <c r="P265" s="92"/>
      <c r="Q265" s="92"/>
      <c r="R265" s="92"/>
      <c r="S265" s="92"/>
      <c r="T265" s="93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146</v>
      </c>
      <c r="AU265" s="17" t="s">
        <v>143</v>
      </c>
    </row>
    <row r="266" s="2" customFormat="1" ht="24.15" customHeight="1">
      <c r="A266" s="38"/>
      <c r="B266" s="39"/>
      <c r="C266" s="261" t="s">
        <v>395</v>
      </c>
      <c r="D266" s="261" t="s">
        <v>245</v>
      </c>
      <c r="E266" s="262" t="s">
        <v>812</v>
      </c>
      <c r="F266" s="263" t="s">
        <v>813</v>
      </c>
      <c r="G266" s="264" t="s">
        <v>242</v>
      </c>
      <c r="H266" s="265">
        <v>1</v>
      </c>
      <c r="I266" s="266"/>
      <c r="J266" s="267">
        <f>ROUND(I266*H266,2)</f>
        <v>0</v>
      </c>
      <c r="K266" s="268"/>
      <c r="L266" s="269"/>
      <c r="M266" s="270" t="s">
        <v>1</v>
      </c>
      <c r="N266" s="271" t="s">
        <v>41</v>
      </c>
      <c r="O266" s="92"/>
      <c r="P266" s="230">
        <f>O266*H266</f>
        <v>0</v>
      </c>
      <c r="Q266" s="230">
        <v>0.0018</v>
      </c>
      <c r="R266" s="230">
        <f>Q266*H266</f>
        <v>0.0018</v>
      </c>
      <c r="S266" s="230">
        <v>0</v>
      </c>
      <c r="T266" s="23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2" t="s">
        <v>248</v>
      </c>
      <c r="AT266" s="232" t="s">
        <v>245</v>
      </c>
      <c r="AU266" s="232" t="s">
        <v>143</v>
      </c>
      <c r="AY266" s="17" t="s">
        <v>135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144</v>
      </c>
      <c r="BK266" s="233">
        <f>ROUND(I266*H266,2)</f>
        <v>0</v>
      </c>
      <c r="BL266" s="17" t="s">
        <v>220</v>
      </c>
      <c r="BM266" s="232" t="s">
        <v>814</v>
      </c>
    </row>
    <row r="267" s="2" customFormat="1">
      <c r="A267" s="38"/>
      <c r="B267" s="39"/>
      <c r="C267" s="40"/>
      <c r="D267" s="234" t="s">
        <v>146</v>
      </c>
      <c r="E267" s="40"/>
      <c r="F267" s="235" t="s">
        <v>813</v>
      </c>
      <c r="G267" s="40"/>
      <c r="H267" s="40"/>
      <c r="I267" s="236"/>
      <c r="J267" s="40"/>
      <c r="K267" s="40"/>
      <c r="L267" s="44"/>
      <c r="M267" s="237"/>
      <c r="N267" s="238"/>
      <c r="O267" s="92"/>
      <c r="P267" s="92"/>
      <c r="Q267" s="92"/>
      <c r="R267" s="92"/>
      <c r="S267" s="92"/>
      <c r="T267" s="93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146</v>
      </c>
      <c r="AU267" s="17" t="s">
        <v>143</v>
      </c>
    </row>
    <row r="268" s="2" customFormat="1" ht="24.15" customHeight="1">
      <c r="A268" s="38"/>
      <c r="B268" s="39"/>
      <c r="C268" s="261" t="s">
        <v>401</v>
      </c>
      <c r="D268" s="261" t="s">
        <v>245</v>
      </c>
      <c r="E268" s="262" t="s">
        <v>815</v>
      </c>
      <c r="F268" s="263" t="s">
        <v>816</v>
      </c>
      <c r="G268" s="264" t="s">
        <v>242</v>
      </c>
      <c r="H268" s="265">
        <v>1</v>
      </c>
      <c r="I268" s="266"/>
      <c r="J268" s="267">
        <f>ROUND(I268*H268,2)</f>
        <v>0</v>
      </c>
      <c r="K268" s="268"/>
      <c r="L268" s="269"/>
      <c r="M268" s="270" t="s">
        <v>1</v>
      </c>
      <c r="N268" s="271" t="s">
        <v>41</v>
      </c>
      <c r="O268" s="92"/>
      <c r="P268" s="230">
        <f>O268*H268</f>
        <v>0</v>
      </c>
      <c r="Q268" s="230">
        <v>0.0018</v>
      </c>
      <c r="R268" s="230">
        <f>Q268*H268</f>
        <v>0.0018</v>
      </c>
      <c r="S268" s="230">
        <v>0</v>
      </c>
      <c r="T268" s="231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2" t="s">
        <v>248</v>
      </c>
      <c r="AT268" s="232" t="s">
        <v>245</v>
      </c>
      <c r="AU268" s="232" t="s">
        <v>143</v>
      </c>
      <c r="AY268" s="17" t="s">
        <v>135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7" t="s">
        <v>144</v>
      </c>
      <c r="BK268" s="233">
        <f>ROUND(I268*H268,2)</f>
        <v>0</v>
      </c>
      <c r="BL268" s="17" t="s">
        <v>220</v>
      </c>
      <c r="BM268" s="232" t="s">
        <v>817</v>
      </c>
    </row>
    <row r="269" s="2" customFormat="1">
      <c r="A269" s="38"/>
      <c r="B269" s="39"/>
      <c r="C269" s="40"/>
      <c r="D269" s="234" t="s">
        <v>146</v>
      </c>
      <c r="E269" s="40"/>
      <c r="F269" s="235" t="s">
        <v>816</v>
      </c>
      <c r="G269" s="40"/>
      <c r="H269" s="40"/>
      <c r="I269" s="236"/>
      <c r="J269" s="40"/>
      <c r="K269" s="40"/>
      <c r="L269" s="44"/>
      <c r="M269" s="237"/>
      <c r="N269" s="238"/>
      <c r="O269" s="92"/>
      <c r="P269" s="92"/>
      <c r="Q269" s="92"/>
      <c r="R269" s="92"/>
      <c r="S269" s="92"/>
      <c r="T269" s="93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146</v>
      </c>
      <c r="AU269" s="17" t="s">
        <v>143</v>
      </c>
    </row>
    <row r="270" s="2" customFormat="1" ht="24.15" customHeight="1">
      <c r="A270" s="38"/>
      <c r="B270" s="39"/>
      <c r="C270" s="220" t="s">
        <v>408</v>
      </c>
      <c r="D270" s="220" t="s">
        <v>138</v>
      </c>
      <c r="E270" s="221" t="s">
        <v>818</v>
      </c>
      <c r="F270" s="222" t="s">
        <v>819</v>
      </c>
      <c r="G270" s="223" t="s">
        <v>242</v>
      </c>
      <c r="H270" s="224">
        <v>1</v>
      </c>
      <c r="I270" s="225"/>
      <c r="J270" s="226">
        <f>ROUND(I270*H270,2)</f>
        <v>0</v>
      </c>
      <c r="K270" s="227"/>
      <c r="L270" s="44"/>
      <c r="M270" s="228" t="s">
        <v>1</v>
      </c>
      <c r="N270" s="229" t="s">
        <v>41</v>
      </c>
      <c r="O270" s="92"/>
      <c r="P270" s="230">
        <f>O270*H270</f>
        <v>0</v>
      </c>
      <c r="Q270" s="230">
        <v>0.00012</v>
      </c>
      <c r="R270" s="230">
        <f>Q270*H270</f>
        <v>0.00012</v>
      </c>
      <c r="S270" s="230">
        <v>0</v>
      </c>
      <c r="T270" s="23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2" t="s">
        <v>220</v>
      </c>
      <c r="AT270" s="232" t="s">
        <v>138</v>
      </c>
      <c r="AU270" s="232" t="s">
        <v>143</v>
      </c>
      <c r="AY270" s="17" t="s">
        <v>135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7" t="s">
        <v>144</v>
      </c>
      <c r="BK270" s="233">
        <f>ROUND(I270*H270,2)</f>
        <v>0</v>
      </c>
      <c r="BL270" s="17" t="s">
        <v>220</v>
      </c>
      <c r="BM270" s="232" t="s">
        <v>820</v>
      </c>
    </row>
    <row r="271" s="2" customFormat="1">
      <c r="A271" s="38"/>
      <c r="B271" s="39"/>
      <c r="C271" s="40"/>
      <c r="D271" s="234" t="s">
        <v>146</v>
      </c>
      <c r="E271" s="40"/>
      <c r="F271" s="235" t="s">
        <v>819</v>
      </c>
      <c r="G271" s="40"/>
      <c r="H271" s="40"/>
      <c r="I271" s="236"/>
      <c r="J271" s="40"/>
      <c r="K271" s="40"/>
      <c r="L271" s="44"/>
      <c r="M271" s="237"/>
      <c r="N271" s="238"/>
      <c r="O271" s="92"/>
      <c r="P271" s="92"/>
      <c r="Q271" s="92"/>
      <c r="R271" s="92"/>
      <c r="S271" s="92"/>
      <c r="T271" s="93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146</v>
      </c>
      <c r="AU271" s="17" t="s">
        <v>143</v>
      </c>
    </row>
    <row r="272" s="2" customFormat="1" ht="24.15" customHeight="1">
      <c r="A272" s="38"/>
      <c r="B272" s="39"/>
      <c r="C272" s="261" t="s">
        <v>412</v>
      </c>
      <c r="D272" s="261" t="s">
        <v>245</v>
      </c>
      <c r="E272" s="262" t="s">
        <v>821</v>
      </c>
      <c r="F272" s="263" t="s">
        <v>822</v>
      </c>
      <c r="G272" s="264" t="s">
        <v>242</v>
      </c>
      <c r="H272" s="265">
        <v>1</v>
      </c>
      <c r="I272" s="266"/>
      <c r="J272" s="267">
        <f>ROUND(I272*H272,2)</f>
        <v>0</v>
      </c>
      <c r="K272" s="268"/>
      <c r="L272" s="269"/>
      <c r="M272" s="270" t="s">
        <v>1</v>
      </c>
      <c r="N272" s="271" t="s">
        <v>41</v>
      </c>
      <c r="O272" s="92"/>
      <c r="P272" s="230">
        <f>O272*H272</f>
        <v>0</v>
      </c>
      <c r="Q272" s="230">
        <v>0.0053800000000000002</v>
      </c>
      <c r="R272" s="230">
        <f>Q272*H272</f>
        <v>0.0053800000000000002</v>
      </c>
      <c r="S272" s="230">
        <v>0</v>
      </c>
      <c r="T272" s="231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2" t="s">
        <v>248</v>
      </c>
      <c r="AT272" s="232" t="s">
        <v>245</v>
      </c>
      <c r="AU272" s="232" t="s">
        <v>143</v>
      </c>
      <c r="AY272" s="17" t="s">
        <v>135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7" t="s">
        <v>144</v>
      </c>
      <c r="BK272" s="233">
        <f>ROUND(I272*H272,2)</f>
        <v>0</v>
      </c>
      <c r="BL272" s="17" t="s">
        <v>220</v>
      </c>
      <c r="BM272" s="232" t="s">
        <v>823</v>
      </c>
    </row>
    <row r="273" s="2" customFormat="1">
      <c r="A273" s="38"/>
      <c r="B273" s="39"/>
      <c r="C273" s="40"/>
      <c r="D273" s="234" t="s">
        <v>146</v>
      </c>
      <c r="E273" s="40"/>
      <c r="F273" s="235" t="s">
        <v>822</v>
      </c>
      <c r="G273" s="40"/>
      <c r="H273" s="40"/>
      <c r="I273" s="236"/>
      <c r="J273" s="40"/>
      <c r="K273" s="40"/>
      <c r="L273" s="44"/>
      <c r="M273" s="237"/>
      <c r="N273" s="238"/>
      <c r="O273" s="92"/>
      <c r="P273" s="92"/>
      <c r="Q273" s="92"/>
      <c r="R273" s="92"/>
      <c r="S273" s="92"/>
      <c r="T273" s="93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146</v>
      </c>
      <c r="AU273" s="17" t="s">
        <v>143</v>
      </c>
    </row>
    <row r="274" s="2" customFormat="1" ht="16.5" customHeight="1">
      <c r="A274" s="38"/>
      <c r="B274" s="39"/>
      <c r="C274" s="220" t="s">
        <v>416</v>
      </c>
      <c r="D274" s="220" t="s">
        <v>138</v>
      </c>
      <c r="E274" s="221" t="s">
        <v>824</v>
      </c>
      <c r="F274" s="222" t="s">
        <v>825</v>
      </c>
      <c r="G274" s="223" t="s">
        <v>242</v>
      </c>
      <c r="H274" s="224">
        <v>3</v>
      </c>
      <c r="I274" s="225"/>
      <c r="J274" s="226">
        <f>ROUND(I274*H274,2)</f>
        <v>0</v>
      </c>
      <c r="K274" s="227"/>
      <c r="L274" s="44"/>
      <c r="M274" s="228" t="s">
        <v>1</v>
      </c>
      <c r="N274" s="229" t="s">
        <v>41</v>
      </c>
      <c r="O274" s="92"/>
      <c r="P274" s="230">
        <f>O274*H274</f>
        <v>0</v>
      </c>
      <c r="Q274" s="230">
        <v>0</v>
      </c>
      <c r="R274" s="230">
        <f>Q274*H274</f>
        <v>0</v>
      </c>
      <c r="S274" s="230">
        <v>0.00084999999999999995</v>
      </c>
      <c r="T274" s="231">
        <f>S274*H274</f>
        <v>0.0025499999999999997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2" t="s">
        <v>220</v>
      </c>
      <c r="AT274" s="232" t="s">
        <v>138</v>
      </c>
      <c r="AU274" s="232" t="s">
        <v>143</v>
      </c>
      <c r="AY274" s="17" t="s">
        <v>135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7" t="s">
        <v>144</v>
      </c>
      <c r="BK274" s="233">
        <f>ROUND(I274*H274,2)</f>
        <v>0</v>
      </c>
      <c r="BL274" s="17" t="s">
        <v>220</v>
      </c>
      <c r="BM274" s="232" t="s">
        <v>826</v>
      </c>
    </row>
    <row r="275" s="2" customFormat="1">
      <c r="A275" s="38"/>
      <c r="B275" s="39"/>
      <c r="C275" s="40"/>
      <c r="D275" s="234" t="s">
        <v>146</v>
      </c>
      <c r="E275" s="40"/>
      <c r="F275" s="235" t="s">
        <v>825</v>
      </c>
      <c r="G275" s="40"/>
      <c r="H275" s="40"/>
      <c r="I275" s="236"/>
      <c r="J275" s="40"/>
      <c r="K275" s="40"/>
      <c r="L275" s="44"/>
      <c r="M275" s="237"/>
      <c r="N275" s="238"/>
      <c r="O275" s="92"/>
      <c r="P275" s="92"/>
      <c r="Q275" s="92"/>
      <c r="R275" s="92"/>
      <c r="S275" s="92"/>
      <c r="T275" s="93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146</v>
      </c>
      <c r="AU275" s="17" t="s">
        <v>143</v>
      </c>
    </row>
    <row r="276" s="2" customFormat="1" ht="16.5" customHeight="1">
      <c r="A276" s="38"/>
      <c r="B276" s="39"/>
      <c r="C276" s="220" t="s">
        <v>423</v>
      </c>
      <c r="D276" s="220" t="s">
        <v>138</v>
      </c>
      <c r="E276" s="221" t="s">
        <v>827</v>
      </c>
      <c r="F276" s="222" t="s">
        <v>828</v>
      </c>
      <c r="G276" s="223" t="s">
        <v>242</v>
      </c>
      <c r="H276" s="224">
        <v>2</v>
      </c>
      <c r="I276" s="225"/>
      <c r="J276" s="226">
        <f>ROUND(I276*H276,2)</f>
        <v>0</v>
      </c>
      <c r="K276" s="227"/>
      <c r="L276" s="44"/>
      <c r="M276" s="228" t="s">
        <v>1</v>
      </c>
      <c r="N276" s="229" t="s">
        <v>41</v>
      </c>
      <c r="O276" s="92"/>
      <c r="P276" s="230">
        <f>O276*H276</f>
        <v>0</v>
      </c>
      <c r="Q276" s="230">
        <v>0.00024000000000000001</v>
      </c>
      <c r="R276" s="230">
        <f>Q276*H276</f>
        <v>0.00048000000000000001</v>
      </c>
      <c r="S276" s="230">
        <v>0</v>
      </c>
      <c r="T276" s="231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2" t="s">
        <v>220</v>
      </c>
      <c r="AT276" s="232" t="s">
        <v>138</v>
      </c>
      <c r="AU276" s="232" t="s">
        <v>143</v>
      </c>
      <c r="AY276" s="17" t="s">
        <v>135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7" t="s">
        <v>144</v>
      </c>
      <c r="BK276" s="233">
        <f>ROUND(I276*H276,2)</f>
        <v>0</v>
      </c>
      <c r="BL276" s="17" t="s">
        <v>220</v>
      </c>
      <c r="BM276" s="232" t="s">
        <v>829</v>
      </c>
    </row>
    <row r="277" s="2" customFormat="1">
      <c r="A277" s="38"/>
      <c r="B277" s="39"/>
      <c r="C277" s="40"/>
      <c r="D277" s="234" t="s">
        <v>146</v>
      </c>
      <c r="E277" s="40"/>
      <c r="F277" s="235" t="s">
        <v>828</v>
      </c>
      <c r="G277" s="40"/>
      <c r="H277" s="40"/>
      <c r="I277" s="236"/>
      <c r="J277" s="40"/>
      <c r="K277" s="40"/>
      <c r="L277" s="44"/>
      <c r="M277" s="237"/>
      <c r="N277" s="238"/>
      <c r="O277" s="92"/>
      <c r="P277" s="92"/>
      <c r="Q277" s="92"/>
      <c r="R277" s="92"/>
      <c r="S277" s="92"/>
      <c r="T277" s="93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146</v>
      </c>
      <c r="AU277" s="17" t="s">
        <v>143</v>
      </c>
    </row>
    <row r="278" s="2" customFormat="1" ht="16.5" customHeight="1">
      <c r="A278" s="38"/>
      <c r="B278" s="39"/>
      <c r="C278" s="220" t="s">
        <v>428</v>
      </c>
      <c r="D278" s="220" t="s">
        <v>138</v>
      </c>
      <c r="E278" s="221" t="s">
        <v>830</v>
      </c>
      <c r="F278" s="222" t="s">
        <v>831</v>
      </c>
      <c r="G278" s="223" t="s">
        <v>242</v>
      </c>
      <c r="H278" s="224">
        <v>1</v>
      </c>
      <c r="I278" s="225"/>
      <c r="J278" s="226">
        <f>ROUND(I278*H278,2)</f>
        <v>0</v>
      </c>
      <c r="K278" s="227"/>
      <c r="L278" s="44"/>
      <c r="M278" s="228" t="s">
        <v>1</v>
      </c>
      <c r="N278" s="229" t="s">
        <v>41</v>
      </c>
      <c r="O278" s="92"/>
      <c r="P278" s="230">
        <f>O278*H278</f>
        <v>0</v>
      </c>
      <c r="Q278" s="230">
        <v>0.00027999999999999998</v>
      </c>
      <c r="R278" s="230">
        <f>Q278*H278</f>
        <v>0.00027999999999999998</v>
      </c>
      <c r="S278" s="230">
        <v>0</v>
      </c>
      <c r="T278" s="231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2" t="s">
        <v>220</v>
      </c>
      <c r="AT278" s="232" t="s">
        <v>138</v>
      </c>
      <c r="AU278" s="232" t="s">
        <v>143</v>
      </c>
      <c r="AY278" s="17" t="s">
        <v>135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7" t="s">
        <v>144</v>
      </c>
      <c r="BK278" s="233">
        <f>ROUND(I278*H278,2)</f>
        <v>0</v>
      </c>
      <c r="BL278" s="17" t="s">
        <v>220</v>
      </c>
      <c r="BM278" s="232" t="s">
        <v>832</v>
      </c>
    </row>
    <row r="279" s="2" customFormat="1">
      <c r="A279" s="38"/>
      <c r="B279" s="39"/>
      <c r="C279" s="40"/>
      <c r="D279" s="234" t="s">
        <v>146</v>
      </c>
      <c r="E279" s="40"/>
      <c r="F279" s="235" t="s">
        <v>831</v>
      </c>
      <c r="G279" s="40"/>
      <c r="H279" s="40"/>
      <c r="I279" s="236"/>
      <c r="J279" s="40"/>
      <c r="K279" s="40"/>
      <c r="L279" s="44"/>
      <c r="M279" s="237"/>
      <c r="N279" s="238"/>
      <c r="O279" s="92"/>
      <c r="P279" s="92"/>
      <c r="Q279" s="92"/>
      <c r="R279" s="92"/>
      <c r="S279" s="92"/>
      <c r="T279" s="9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146</v>
      </c>
      <c r="AU279" s="17" t="s">
        <v>143</v>
      </c>
    </row>
    <row r="280" s="2" customFormat="1" ht="24.15" customHeight="1">
      <c r="A280" s="38"/>
      <c r="B280" s="39"/>
      <c r="C280" s="220" t="s">
        <v>432</v>
      </c>
      <c r="D280" s="220" t="s">
        <v>138</v>
      </c>
      <c r="E280" s="221" t="s">
        <v>833</v>
      </c>
      <c r="F280" s="222" t="s">
        <v>834</v>
      </c>
      <c r="G280" s="223" t="s">
        <v>242</v>
      </c>
      <c r="H280" s="224">
        <v>1</v>
      </c>
      <c r="I280" s="225"/>
      <c r="J280" s="226">
        <f>ROUND(I280*H280,2)</f>
        <v>0</v>
      </c>
      <c r="K280" s="227"/>
      <c r="L280" s="44"/>
      <c r="M280" s="228" t="s">
        <v>1</v>
      </c>
      <c r="N280" s="229" t="s">
        <v>41</v>
      </c>
      <c r="O280" s="92"/>
      <c r="P280" s="230">
        <f>O280*H280</f>
        <v>0</v>
      </c>
      <c r="Q280" s="230">
        <v>0.00075000000000000002</v>
      </c>
      <c r="R280" s="230">
        <f>Q280*H280</f>
        <v>0.00075000000000000002</v>
      </c>
      <c r="S280" s="230">
        <v>0</v>
      </c>
      <c r="T280" s="231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2" t="s">
        <v>220</v>
      </c>
      <c r="AT280" s="232" t="s">
        <v>138</v>
      </c>
      <c r="AU280" s="232" t="s">
        <v>143</v>
      </c>
      <c r="AY280" s="17" t="s">
        <v>135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7" t="s">
        <v>144</v>
      </c>
      <c r="BK280" s="233">
        <f>ROUND(I280*H280,2)</f>
        <v>0</v>
      </c>
      <c r="BL280" s="17" t="s">
        <v>220</v>
      </c>
      <c r="BM280" s="232" t="s">
        <v>835</v>
      </c>
    </row>
    <row r="281" s="2" customFormat="1">
      <c r="A281" s="38"/>
      <c r="B281" s="39"/>
      <c r="C281" s="40"/>
      <c r="D281" s="234" t="s">
        <v>146</v>
      </c>
      <c r="E281" s="40"/>
      <c r="F281" s="235" t="s">
        <v>834</v>
      </c>
      <c r="G281" s="40"/>
      <c r="H281" s="40"/>
      <c r="I281" s="236"/>
      <c r="J281" s="40"/>
      <c r="K281" s="40"/>
      <c r="L281" s="44"/>
      <c r="M281" s="237"/>
      <c r="N281" s="238"/>
      <c r="O281" s="92"/>
      <c r="P281" s="92"/>
      <c r="Q281" s="92"/>
      <c r="R281" s="92"/>
      <c r="S281" s="92"/>
      <c r="T281" s="93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146</v>
      </c>
      <c r="AU281" s="17" t="s">
        <v>143</v>
      </c>
    </row>
    <row r="282" s="2" customFormat="1" ht="24.15" customHeight="1">
      <c r="A282" s="38"/>
      <c r="B282" s="39"/>
      <c r="C282" s="220" t="s">
        <v>436</v>
      </c>
      <c r="D282" s="220" t="s">
        <v>138</v>
      </c>
      <c r="E282" s="221" t="s">
        <v>836</v>
      </c>
      <c r="F282" s="222" t="s">
        <v>837</v>
      </c>
      <c r="G282" s="223" t="s">
        <v>211</v>
      </c>
      <c r="H282" s="224">
        <v>0.107</v>
      </c>
      <c r="I282" s="225"/>
      <c r="J282" s="226">
        <f>ROUND(I282*H282,2)</f>
        <v>0</v>
      </c>
      <c r="K282" s="227"/>
      <c r="L282" s="44"/>
      <c r="M282" s="228" t="s">
        <v>1</v>
      </c>
      <c r="N282" s="229" t="s">
        <v>41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2" t="s">
        <v>220</v>
      </c>
      <c r="AT282" s="232" t="s">
        <v>138</v>
      </c>
      <c r="AU282" s="232" t="s">
        <v>143</v>
      </c>
      <c r="AY282" s="17" t="s">
        <v>135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7" t="s">
        <v>144</v>
      </c>
      <c r="BK282" s="233">
        <f>ROUND(I282*H282,2)</f>
        <v>0</v>
      </c>
      <c r="BL282" s="17" t="s">
        <v>220</v>
      </c>
      <c r="BM282" s="232" t="s">
        <v>838</v>
      </c>
    </row>
    <row r="283" s="2" customFormat="1">
      <c r="A283" s="38"/>
      <c r="B283" s="39"/>
      <c r="C283" s="40"/>
      <c r="D283" s="234" t="s">
        <v>146</v>
      </c>
      <c r="E283" s="40"/>
      <c r="F283" s="235" t="s">
        <v>837</v>
      </c>
      <c r="G283" s="40"/>
      <c r="H283" s="40"/>
      <c r="I283" s="236"/>
      <c r="J283" s="40"/>
      <c r="K283" s="40"/>
      <c r="L283" s="44"/>
      <c r="M283" s="237"/>
      <c r="N283" s="238"/>
      <c r="O283" s="92"/>
      <c r="P283" s="92"/>
      <c r="Q283" s="92"/>
      <c r="R283" s="92"/>
      <c r="S283" s="92"/>
      <c r="T283" s="93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146</v>
      </c>
      <c r="AU283" s="17" t="s">
        <v>143</v>
      </c>
    </row>
    <row r="284" s="12" customFormat="1" ht="22.8" customHeight="1">
      <c r="A284" s="12"/>
      <c r="B284" s="204"/>
      <c r="C284" s="205"/>
      <c r="D284" s="206" t="s">
        <v>72</v>
      </c>
      <c r="E284" s="218" t="s">
        <v>839</v>
      </c>
      <c r="F284" s="218" t="s">
        <v>840</v>
      </c>
      <c r="G284" s="205"/>
      <c r="H284" s="205"/>
      <c r="I284" s="208"/>
      <c r="J284" s="219">
        <f>BK284</f>
        <v>0</v>
      </c>
      <c r="K284" s="205"/>
      <c r="L284" s="210"/>
      <c r="M284" s="211"/>
      <c r="N284" s="212"/>
      <c r="O284" s="212"/>
      <c r="P284" s="213">
        <f>SUM(P285:P292)</f>
        <v>0</v>
      </c>
      <c r="Q284" s="212"/>
      <c r="R284" s="213">
        <f>SUM(R285:R292)</f>
        <v>0.019650000000000001</v>
      </c>
      <c r="S284" s="212"/>
      <c r="T284" s="214">
        <f>SUM(T285:T292)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5" t="s">
        <v>143</v>
      </c>
      <c r="AT284" s="216" t="s">
        <v>72</v>
      </c>
      <c r="AU284" s="216" t="s">
        <v>81</v>
      </c>
      <c r="AY284" s="215" t="s">
        <v>135</v>
      </c>
      <c r="BK284" s="217">
        <f>SUM(BK285:BK292)</f>
        <v>0</v>
      </c>
    </row>
    <row r="285" s="2" customFormat="1" ht="24.15" customHeight="1">
      <c r="A285" s="38"/>
      <c r="B285" s="39"/>
      <c r="C285" s="220" t="s">
        <v>443</v>
      </c>
      <c r="D285" s="220" t="s">
        <v>138</v>
      </c>
      <c r="E285" s="221" t="s">
        <v>841</v>
      </c>
      <c r="F285" s="222" t="s">
        <v>842</v>
      </c>
      <c r="G285" s="223" t="s">
        <v>766</v>
      </c>
      <c r="H285" s="224">
        <v>1</v>
      </c>
      <c r="I285" s="225"/>
      <c r="J285" s="226">
        <f>ROUND(I285*H285,2)</f>
        <v>0</v>
      </c>
      <c r="K285" s="227"/>
      <c r="L285" s="44"/>
      <c r="M285" s="228" t="s">
        <v>1</v>
      </c>
      <c r="N285" s="229" t="s">
        <v>41</v>
      </c>
      <c r="O285" s="92"/>
      <c r="P285" s="230">
        <f>O285*H285</f>
        <v>0</v>
      </c>
      <c r="Q285" s="230">
        <v>0.0025000000000000001</v>
      </c>
      <c r="R285" s="230">
        <f>Q285*H285</f>
        <v>0.0025000000000000001</v>
      </c>
      <c r="S285" s="230">
        <v>0</v>
      </c>
      <c r="T285" s="231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2" t="s">
        <v>220</v>
      </c>
      <c r="AT285" s="232" t="s">
        <v>138</v>
      </c>
      <c r="AU285" s="232" t="s">
        <v>143</v>
      </c>
      <c r="AY285" s="17" t="s">
        <v>135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7" t="s">
        <v>144</v>
      </c>
      <c r="BK285" s="233">
        <f>ROUND(I285*H285,2)</f>
        <v>0</v>
      </c>
      <c r="BL285" s="17" t="s">
        <v>220</v>
      </c>
      <c r="BM285" s="232" t="s">
        <v>843</v>
      </c>
    </row>
    <row r="286" s="2" customFormat="1">
      <c r="A286" s="38"/>
      <c r="B286" s="39"/>
      <c r="C286" s="40"/>
      <c r="D286" s="234" t="s">
        <v>146</v>
      </c>
      <c r="E286" s="40"/>
      <c r="F286" s="235" t="s">
        <v>842</v>
      </c>
      <c r="G286" s="40"/>
      <c r="H286" s="40"/>
      <c r="I286" s="236"/>
      <c r="J286" s="40"/>
      <c r="K286" s="40"/>
      <c r="L286" s="44"/>
      <c r="M286" s="237"/>
      <c r="N286" s="238"/>
      <c r="O286" s="92"/>
      <c r="P286" s="92"/>
      <c r="Q286" s="92"/>
      <c r="R286" s="92"/>
      <c r="S286" s="92"/>
      <c r="T286" s="93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146</v>
      </c>
      <c r="AU286" s="17" t="s">
        <v>143</v>
      </c>
    </row>
    <row r="287" s="2" customFormat="1" ht="33" customHeight="1">
      <c r="A287" s="38"/>
      <c r="B287" s="39"/>
      <c r="C287" s="220" t="s">
        <v>447</v>
      </c>
      <c r="D287" s="220" t="s">
        <v>138</v>
      </c>
      <c r="E287" s="221" t="s">
        <v>844</v>
      </c>
      <c r="F287" s="222" t="s">
        <v>845</v>
      </c>
      <c r="G287" s="223" t="s">
        <v>766</v>
      </c>
      <c r="H287" s="224">
        <v>1</v>
      </c>
      <c r="I287" s="225"/>
      <c r="J287" s="226">
        <f>ROUND(I287*H287,2)</f>
        <v>0</v>
      </c>
      <c r="K287" s="227"/>
      <c r="L287" s="44"/>
      <c r="M287" s="228" t="s">
        <v>1</v>
      </c>
      <c r="N287" s="229" t="s">
        <v>41</v>
      </c>
      <c r="O287" s="92"/>
      <c r="P287" s="230">
        <f>O287*H287</f>
        <v>0</v>
      </c>
      <c r="Q287" s="230">
        <v>0.016650000000000002</v>
      </c>
      <c r="R287" s="230">
        <f>Q287*H287</f>
        <v>0.016650000000000002</v>
      </c>
      <c r="S287" s="230">
        <v>0</v>
      </c>
      <c r="T287" s="231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2" t="s">
        <v>220</v>
      </c>
      <c r="AT287" s="232" t="s">
        <v>138</v>
      </c>
      <c r="AU287" s="232" t="s">
        <v>143</v>
      </c>
      <c r="AY287" s="17" t="s">
        <v>135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7" t="s">
        <v>144</v>
      </c>
      <c r="BK287" s="233">
        <f>ROUND(I287*H287,2)</f>
        <v>0</v>
      </c>
      <c r="BL287" s="17" t="s">
        <v>220</v>
      </c>
      <c r="BM287" s="232" t="s">
        <v>846</v>
      </c>
    </row>
    <row r="288" s="2" customFormat="1">
      <c r="A288" s="38"/>
      <c r="B288" s="39"/>
      <c r="C288" s="40"/>
      <c r="D288" s="234" t="s">
        <v>146</v>
      </c>
      <c r="E288" s="40"/>
      <c r="F288" s="235" t="s">
        <v>845</v>
      </c>
      <c r="G288" s="40"/>
      <c r="H288" s="40"/>
      <c r="I288" s="236"/>
      <c r="J288" s="40"/>
      <c r="K288" s="40"/>
      <c r="L288" s="44"/>
      <c r="M288" s="237"/>
      <c r="N288" s="238"/>
      <c r="O288" s="92"/>
      <c r="P288" s="92"/>
      <c r="Q288" s="92"/>
      <c r="R288" s="92"/>
      <c r="S288" s="92"/>
      <c r="T288" s="93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146</v>
      </c>
      <c r="AU288" s="17" t="s">
        <v>143</v>
      </c>
    </row>
    <row r="289" s="2" customFormat="1" ht="16.5" customHeight="1">
      <c r="A289" s="38"/>
      <c r="B289" s="39"/>
      <c r="C289" s="220" t="s">
        <v>451</v>
      </c>
      <c r="D289" s="220" t="s">
        <v>138</v>
      </c>
      <c r="E289" s="221" t="s">
        <v>847</v>
      </c>
      <c r="F289" s="222" t="s">
        <v>848</v>
      </c>
      <c r="G289" s="223" t="s">
        <v>766</v>
      </c>
      <c r="H289" s="224">
        <v>1</v>
      </c>
      <c r="I289" s="225"/>
      <c r="J289" s="226">
        <f>ROUND(I289*H289,2)</f>
        <v>0</v>
      </c>
      <c r="K289" s="227"/>
      <c r="L289" s="44"/>
      <c r="M289" s="228" t="s">
        <v>1</v>
      </c>
      <c r="N289" s="229" t="s">
        <v>41</v>
      </c>
      <c r="O289" s="92"/>
      <c r="P289" s="230">
        <f>O289*H289</f>
        <v>0</v>
      </c>
      <c r="Q289" s="230">
        <v>0.00050000000000000001</v>
      </c>
      <c r="R289" s="230">
        <f>Q289*H289</f>
        <v>0.00050000000000000001</v>
      </c>
      <c r="S289" s="230">
        <v>0</v>
      </c>
      <c r="T289" s="231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2" t="s">
        <v>220</v>
      </c>
      <c r="AT289" s="232" t="s">
        <v>138</v>
      </c>
      <c r="AU289" s="232" t="s">
        <v>143</v>
      </c>
      <c r="AY289" s="17" t="s">
        <v>135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7" t="s">
        <v>144</v>
      </c>
      <c r="BK289" s="233">
        <f>ROUND(I289*H289,2)</f>
        <v>0</v>
      </c>
      <c r="BL289" s="17" t="s">
        <v>220</v>
      </c>
      <c r="BM289" s="232" t="s">
        <v>849</v>
      </c>
    </row>
    <row r="290" s="2" customFormat="1">
      <c r="A290" s="38"/>
      <c r="B290" s="39"/>
      <c r="C290" s="40"/>
      <c r="D290" s="234" t="s">
        <v>146</v>
      </c>
      <c r="E290" s="40"/>
      <c r="F290" s="235" t="s">
        <v>848</v>
      </c>
      <c r="G290" s="40"/>
      <c r="H290" s="40"/>
      <c r="I290" s="236"/>
      <c r="J290" s="40"/>
      <c r="K290" s="40"/>
      <c r="L290" s="44"/>
      <c r="M290" s="237"/>
      <c r="N290" s="238"/>
      <c r="O290" s="92"/>
      <c r="P290" s="92"/>
      <c r="Q290" s="92"/>
      <c r="R290" s="92"/>
      <c r="S290" s="92"/>
      <c r="T290" s="93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146</v>
      </c>
      <c r="AU290" s="17" t="s">
        <v>143</v>
      </c>
    </row>
    <row r="291" s="2" customFormat="1" ht="24.15" customHeight="1">
      <c r="A291" s="38"/>
      <c r="B291" s="39"/>
      <c r="C291" s="220" t="s">
        <v>458</v>
      </c>
      <c r="D291" s="220" t="s">
        <v>138</v>
      </c>
      <c r="E291" s="221" t="s">
        <v>850</v>
      </c>
      <c r="F291" s="222" t="s">
        <v>851</v>
      </c>
      <c r="G291" s="223" t="s">
        <v>211</v>
      </c>
      <c r="H291" s="224">
        <v>0.02</v>
      </c>
      <c r="I291" s="225"/>
      <c r="J291" s="226">
        <f>ROUND(I291*H291,2)</f>
        <v>0</v>
      </c>
      <c r="K291" s="227"/>
      <c r="L291" s="44"/>
      <c r="M291" s="228" t="s">
        <v>1</v>
      </c>
      <c r="N291" s="229" t="s">
        <v>41</v>
      </c>
      <c r="O291" s="92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2" t="s">
        <v>220</v>
      </c>
      <c r="AT291" s="232" t="s">
        <v>138</v>
      </c>
      <c r="AU291" s="232" t="s">
        <v>143</v>
      </c>
      <c r="AY291" s="17" t="s">
        <v>135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7" t="s">
        <v>144</v>
      </c>
      <c r="BK291" s="233">
        <f>ROUND(I291*H291,2)</f>
        <v>0</v>
      </c>
      <c r="BL291" s="17" t="s">
        <v>220</v>
      </c>
      <c r="BM291" s="232" t="s">
        <v>852</v>
      </c>
    </row>
    <row r="292" s="2" customFormat="1">
      <c r="A292" s="38"/>
      <c r="B292" s="39"/>
      <c r="C292" s="40"/>
      <c r="D292" s="234" t="s">
        <v>146</v>
      </c>
      <c r="E292" s="40"/>
      <c r="F292" s="235" t="s">
        <v>851</v>
      </c>
      <c r="G292" s="40"/>
      <c r="H292" s="40"/>
      <c r="I292" s="236"/>
      <c r="J292" s="40"/>
      <c r="K292" s="40"/>
      <c r="L292" s="44"/>
      <c r="M292" s="237"/>
      <c r="N292" s="238"/>
      <c r="O292" s="92"/>
      <c r="P292" s="92"/>
      <c r="Q292" s="92"/>
      <c r="R292" s="92"/>
      <c r="S292" s="92"/>
      <c r="T292" s="93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146</v>
      </c>
      <c r="AU292" s="17" t="s">
        <v>143</v>
      </c>
    </row>
    <row r="293" s="12" customFormat="1" ht="22.8" customHeight="1">
      <c r="A293" s="12"/>
      <c r="B293" s="204"/>
      <c r="C293" s="205"/>
      <c r="D293" s="206" t="s">
        <v>72</v>
      </c>
      <c r="E293" s="218" t="s">
        <v>271</v>
      </c>
      <c r="F293" s="218" t="s">
        <v>272</v>
      </c>
      <c r="G293" s="205"/>
      <c r="H293" s="205"/>
      <c r="I293" s="208"/>
      <c r="J293" s="219">
        <f>BK293</f>
        <v>0</v>
      </c>
      <c r="K293" s="205"/>
      <c r="L293" s="210"/>
      <c r="M293" s="211"/>
      <c r="N293" s="212"/>
      <c r="O293" s="212"/>
      <c r="P293" s="213">
        <f>SUM(P294:P300)</f>
        <v>0</v>
      </c>
      <c r="Q293" s="212"/>
      <c r="R293" s="213">
        <f>SUM(R294:R300)</f>
        <v>0.00092999999999999995</v>
      </c>
      <c r="S293" s="212"/>
      <c r="T293" s="214">
        <f>SUM(T294:T300)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5" t="s">
        <v>143</v>
      </c>
      <c r="AT293" s="216" t="s">
        <v>72</v>
      </c>
      <c r="AU293" s="216" t="s">
        <v>81</v>
      </c>
      <c r="AY293" s="215" t="s">
        <v>135</v>
      </c>
      <c r="BK293" s="217">
        <f>SUM(BK294:BK300)</f>
        <v>0</v>
      </c>
    </row>
    <row r="294" s="2" customFormat="1" ht="33" customHeight="1">
      <c r="A294" s="38"/>
      <c r="B294" s="39"/>
      <c r="C294" s="220" t="s">
        <v>462</v>
      </c>
      <c r="D294" s="220" t="s">
        <v>138</v>
      </c>
      <c r="E294" s="221" t="s">
        <v>853</v>
      </c>
      <c r="F294" s="222" t="s">
        <v>854</v>
      </c>
      <c r="G294" s="223" t="s">
        <v>242</v>
      </c>
      <c r="H294" s="224">
        <v>1</v>
      </c>
      <c r="I294" s="225"/>
      <c r="J294" s="226">
        <f>ROUND(I294*H294,2)</f>
        <v>0</v>
      </c>
      <c r="K294" s="227"/>
      <c r="L294" s="44"/>
      <c r="M294" s="228" t="s">
        <v>1</v>
      </c>
      <c r="N294" s="229" t="s">
        <v>41</v>
      </c>
      <c r="O294" s="92"/>
      <c r="P294" s="230">
        <f>O294*H294</f>
        <v>0</v>
      </c>
      <c r="Q294" s="230">
        <v>3.0000000000000001E-05</v>
      </c>
      <c r="R294" s="230">
        <f>Q294*H294</f>
        <v>3.0000000000000001E-05</v>
      </c>
      <c r="S294" s="230">
        <v>0</v>
      </c>
      <c r="T294" s="231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2" t="s">
        <v>220</v>
      </c>
      <c r="AT294" s="232" t="s">
        <v>138</v>
      </c>
      <c r="AU294" s="232" t="s">
        <v>143</v>
      </c>
      <c r="AY294" s="17" t="s">
        <v>135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7" t="s">
        <v>144</v>
      </c>
      <c r="BK294" s="233">
        <f>ROUND(I294*H294,2)</f>
        <v>0</v>
      </c>
      <c r="BL294" s="17" t="s">
        <v>220</v>
      </c>
      <c r="BM294" s="232" t="s">
        <v>855</v>
      </c>
    </row>
    <row r="295" s="2" customFormat="1">
      <c r="A295" s="38"/>
      <c r="B295" s="39"/>
      <c r="C295" s="40"/>
      <c r="D295" s="234" t="s">
        <v>146</v>
      </c>
      <c r="E295" s="40"/>
      <c r="F295" s="235" t="s">
        <v>854</v>
      </c>
      <c r="G295" s="40"/>
      <c r="H295" s="40"/>
      <c r="I295" s="236"/>
      <c r="J295" s="40"/>
      <c r="K295" s="40"/>
      <c r="L295" s="44"/>
      <c r="M295" s="237"/>
      <c r="N295" s="238"/>
      <c r="O295" s="92"/>
      <c r="P295" s="92"/>
      <c r="Q295" s="92"/>
      <c r="R295" s="92"/>
      <c r="S295" s="92"/>
      <c r="T295" s="93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146</v>
      </c>
      <c r="AU295" s="17" t="s">
        <v>143</v>
      </c>
    </row>
    <row r="296" s="13" customFormat="1">
      <c r="A296" s="13"/>
      <c r="B296" s="239"/>
      <c r="C296" s="240"/>
      <c r="D296" s="234" t="s">
        <v>147</v>
      </c>
      <c r="E296" s="241" t="s">
        <v>1</v>
      </c>
      <c r="F296" s="242" t="s">
        <v>856</v>
      </c>
      <c r="G296" s="240"/>
      <c r="H296" s="243">
        <v>1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147</v>
      </c>
      <c r="AU296" s="249" t="s">
        <v>143</v>
      </c>
      <c r="AV296" s="13" t="s">
        <v>143</v>
      </c>
      <c r="AW296" s="13" t="s">
        <v>30</v>
      </c>
      <c r="AX296" s="13" t="s">
        <v>81</v>
      </c>
      <c r="AY296" s="249" t="s">
        <v>135</v>
      </c>
    </row>
    <row r="297" s="2" customFormat="1" ht="24.15" customHeight="1">
      <c r="A297" s="38"/>
      <c r="B297" s="39"/>
      <c r="C297" s="261" t="s">
        <v>466</v>
      </c>
      <c r="D297" s="261" t="s">
        <v>245</v>
      </c>
      <c r="E297" s="262" t="s">
        <v>857</v>
      </c>
      <c r="F297" s="263" t="s">
        <v>858</v>
      </c>
      <c r="G297" s="264" t="s">
        <v>242</v>
      </c>
      <c r="H297" s="265">
        <v>1</v>
      </c>
      <c r="I297" s="266"/>
      <c r="J297" s="267">
        <f>ROUND(I297*H297,2)</f>
        <v>0</v>
      </c>
      <c r="K297" s="268"/>
      <c r="L297" s="269"/>
      <c r="M297" s="270" t="s">
        <v>1</v>
      </c>
      <c r="N297" s="271" t="s">
        <v>41</v>
      </c>
      <c r="O297" s="92"/>
      <c r="P297" s="230">
        <f>O297*H297</f>
        <v>0</v>
      </c>
      <c r="Q297" s="230">
        <v>0.00089999999999999998</v>
      </c>
      <c r="R297" s="230">
        <f>Q297*H297</f>
        <v>0.00089999999999999998</v>
      </c>
      <c r="S297" s="230">
        <v>0</v>
      </c>
      <c r="T297" s="231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2" t="s">
        <v>248</v>
      </c>
      <c r="AT297" s="232" t="s">
        <v>245</v>
      </c>
      <c r="AU297" s="232" t="s">
        <v>143</v>
      </c>
      <c r="AY297" s="17" t="s">
        <v>135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7" t="s">
        <v>144</v>
      </c>
      <c r="BK297" s="233">
        <f>ROUND(I297*H297,2)</f>
        <v>0</v>
      </c>
      <c r="BL297" s="17" t="s">
        <v>220</v>
      </c>
      <c r="BM297" s="232" t="s">
        <v>859</v>
      </c>
    </row>
    <row r="298" s="2" customFormat="1">
      <c r="A298" s="38"/>
      <c r="B298" s="39"/>
      <c r="C298" s="40"/>
      <c r="D298" s="234" t="s">
        <v>146</v>
      </c>
      <c r="E298" s="40"/>
      <c r="F298" s="235" t="s">
        <v>858</v>
      </c>
      <c r="G298" s="40"/>
      <c r="H298" s="40"/>
      <c r="I298" s="236"/>
      <c r="J298" s="40"/>
      <c r="K298" s="40"/>
      <c r="L298" s="44"/>
      <c r="M298" s="237"/>
      <c r="N298" s="238"/>
      <c r="O298" s="92"/>
      <c r="P298" s="92"/>
      <c r="Q298" s="92"/>
      <c r="R298" s="92"/>
      <c r="S298" s="92"/>
      <c r="T298" s="93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146</v>
      </c>
      <c r="AU298" s="17" t="s">
        <v>143</v>
      </c>
    </row>
    <row r="299" s="2" customFormat="1" ht="24.15" customHeight="1">
      <c r="A299" s="38"/>
      <c r="B299" s="39"/>
      <c r="C299" s="220" t="s">
        <v>472</v>
      </c>
      <c r="D299" s="220" t="s">
        <v>138</v>
      </c>
      <c r="E299" s="221" t="s">
        <v>319</v>
      </c>
      <c r="F299" s="222" t="s">
        <v>320</v>
      </c>
      <c r="G299" s="223" t="s">
        <v>211</v>
      </c>
      <c r="H299" s="224">
        <v>0.001</v>
      </c>
      <c r="I299" s="225"/>
      <c r="J299" s="226">
        <f>ROUND(I299*H299,2)</f>
        <v>0</v>
      </c>
      <c r="K299" s="227"/>
      <c r="L299" s="44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2" t="s">
        <v>220</v>
      </c>
      <c r="AT299" s="232" t="s">
        <v>138</v>
      </c>
      <c r="AU299" s="232" t="s">
        <v>143</v>
      </c>
      <c r="AY299" s="17" t="s">
        <v>135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7" t="s">
        <v>144</v>
      </c>
      <c r="BK299" s="233">
        <f>ROUND(I299*H299,2)</f>
        <v>0</v>
      </c>
      <c r="BL299" s="17" t="s">
        <v>220</v>
      </c>
      <c r="BM299" s="232" t="s">
        <v>860</v>
      </c>
    </row>
    <row r="300" s="2" customFormat="1">
      <c r="A300" s="38"/>
      <c r="B300" s="39"/>
      <c r="C300" s="40"/>
      <c r="D300" s="234" t="s">
        <v>146</v>
      </c>
      <c r="E300" s="40"/>
      <c r="F300" s="235" t="s">
        <v>320</v>
      </c>
      <c r="G300" s="40"/>
      <c r="H300" s="40"/>
      <c r="I300" s="236"/>
      <c r="J300" s="40"/>
      <c r="K300" s="40"/>
      <c r="L300" s="44"/>
      <c r="M300" s="237"/>
      <c r="N300" s="238"/>
      <c r="O300" s="92"/>
      <c r="P300" s="92"/>
      <c r="Q300" s="92"/>
      <c r="R300" s="92"/>
      <c r="S300" s="92"/>
      <c r="T300" s="93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146</v>
      </c>
      <c r="AU300" s="17" t="s">
        <v>143</v>
      </c>
    </row>
    <row r="301" s="12" customFormat="1" ht="22.8" customHeight="1">
      <c r="A301" s="12"/>
      <c r="B301" s="204"/>
      <c r="C301" s="205"/>
      <c r="D301" s="206" t="s">
        <v>72</v>
      </c>
      <c r="E301" s="218" t="s">
        <v>531</v>
      </c>
      <c r="F301" s="218" t="s">
        <v>532</v>
      </c>
      <c r="G301" s="205"/>
      <c r="H301" s="205"/>
      <c r="I301" s="208"/>
      <c r="J301" s="219">
        <f>BK301</f>
        <v>0</v>
      </c>
      <c r="K301" s="205"/>
      <c r="L301" s="210"/>
      <c r="M301" s="211"/>
      <c r="N301" s="212"/>
      <c r="O301" s="212"/>
      <c r="P301" s="213">
        <f>SUM(P302:P309)</f>
        <v>0</v>
      </c>
      <c r="Q301" s="212"/>
      <c r="R301" s="213">
        <f>SUM(R302:R309)</f>
        <v>0.001776</v>
      </c>
      <c r="S301" s="212"/>
      <c r="T301" s="214">
        <f>SUM(T302:T309)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5" t="s">
        <v>143</v>
      </c>
      <c r="AT301" s="216" t="s">
        <v>72</v>
      </c>
      <c r="AU301" s="216" t="s">
        <v>81</v>
      </c>
      <c r="AY301" s="215" t="s">
        <v>135</v>
      </c>
      <c r="BK301" s="217">
        <f>SUM(BK302:BK309)</f>
        <v>0</v>
      </c>
    </row>
    <row r="302" s="2" customFormat="1" ht="24.15" customHeight="1">
      <c r="A302" s="38"/>
      <c r="B302" s="39"/>
      <c r="C302" s="220" t="s">
        <v>476</v>
      </c>
      <c r="D302" s="220" t="s">
        <v>138</v>
      </c>
      <c r="E302" s="221" t="s">
        <v>861</v>
      </c>
      <c r="F302" s="222" t="s">
        <v>862</v>
      </c>
      <c r="G302" s="223" t="s">
        <v>141</v>
      </c>
      <c r="H302" s="224">
        <v>0.20000000000000001</v>
      </c>
      <c r="I302" s="225"/>
      <c r="J302" s="226">
        <f>ROUND(I302*H302,2)</f>
        <v>0</v>
      </c>
      <c r="K302" s="227"/>
      <c r="L302" s="44"/>
      <c r="M302" s="228" t="s">
        <v>1</v>
      </c>
      <c r="N302" s="229" t="s">
        <v>41</v>
      </c>
      <c r="O302" s="92"/>
      <c r="P302" s="230">
        <f>O302*H302</f>
        <v>0</v>
      </c>
      <c r="Q302" s="230">
        <v>0.00063000000000000003</v>
      </c>
      <c r="R302" s="230">
        <f>Q302*H302</f>
        <v>0.000126</v>
      </c>
      <c r="S302" s="230">
        <v>0</v>
      </c>
      <c r="T302" s="231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2" t="s">
        <v>220</v>
      </c>
      <c r="AT302" s="232" t="s">
        <v>138</v>
      </c>
      <c r="AU302" s="232" t="s">
        <v>143</v>
      </c>
      <c r="AY302" s="17" t="s">
        <v>135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7" t="s">
        <v>144</v>
      </c>
      <c r="BK302" s="233">
        <f>ROUND(I302*H302,2)</f>
        <v>0</v>
      </c>
      <c r="BL302" s="17" t="s">
        <v>220</v>
      </c>
      <c r="BM302" s="232" t="s">
        <v>863</v>
      </c>
    </row>
    <row r="303" s="2" customFormat="1">
      <c r="A303" s="38"/>
      <c r="B303" s="39"/>
      <c r="C303" s="40"/>
      <c r="D303" s="234" t="s">
        <v>146</v>
      </c>
      <c r="E303" s="40"/>
      <c r="F303" s="235" t="s">
        <v>862</v>
      </c>
      <c r="G303" s="40"/>
      <c r="H303" s="40"/>
      <c r="I303" s="236"/>
      <c r="J303" s="40"/>
      <c r="K303" s="40"/>
      <c r="L303" s="44"/>
      <c r="M303" s="237"/>
      <c r="N303" s="238"/>
      <c r="O303" s="92"/>
      <c r="P303" s="92"/>
      <c r="Q303" s="92"/>
      <c r="R303" s="92"/>
      <c r="S303" s="92"/>
      <c r="T303" s="93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146</v>
      </c>
      <c r="AU303" s="17" t="s">
        <v>143</v>
      </c>
    </row>
    <row r="304" s="13" customFormat="1">
      <c r="A304" s="13"/>
      <c r="B304" s="239"/>
      <c r="C304" s="240"/>
      <c r="D304" s="234" t="s">
        <v>147</v>
      </c>
      <c r="E304" s="241" t="s">
        <v>1</v>
      </c>
      <c r="F304" s="242" t="s">
        <v>864</v>
      </c>
      <c r="G304" s="240"/>
      <c r="H304" s="243">
        <v>0.20000000000000001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147</v>
      </c>
      <c r="AU304" s="249" t="s">
        <v>143</v>
      </c>
      <c r="AV304" s="13" t="s">
        <v>143</v>
      </c>
      <c r="AW304" s="13" t="s">
        <v>30</v>
      </c>
      <c r="AX304" s="13" t="s">
        <v>81</v>
      </c>
      <c r="AY304" s="249" t="s">
        <v>135</v>
      </c>
    </row>
    <row r="305" s="2" customFormat="1" ht="24.15" customHeight="1">
      <c r="A305" s="38"/>
      <c r="B305" s="39"/>
      <c r="C305" s="261" t="s">
        <v>480</v>
      </c>
      <c r="D305" s="261" t="s">
        <v>245</v>
      </c>
      <c r="E305" s="262" t="s">
        <v>865</v>
      </c>
      <c r="F305" s="263" t="s">
        <v>866</v>
      </c>
      <c r="G305" s="264" t="s">
        <v>141</v>
      </c>
      <c r="H305" s="265">
        <v>0.22</v>
      </c>
      <c r="I305" s="266"/>
      <c r="J305" s="267">
        <f>ROUND(I305*H305,2)</f>
        <v>0</v>
      </c>
      <c r="K305" s="268"/>
      <c r="L305" s="269"/>
      <c r="M305" s="270" t="s">
        <v>1</v>
      </c>
      <c r="N305" s="271" t="s">
        <v>41</v>
      </c>
      <c r="O305" s="92"/>
      <c r="P305" s="230">
        <f>O305*H305</f>
        <v>0</v>
      </c>
      <c r="Q305" s="230">
        <v>0.0074999999999999997</v>
      </c>
      <c r="R305" s="230">
        <f>Q305*H305</f>
        <v>0.00165</v>
      </c>
      <c r="S305" s="230">
        <v>0</v>
      </c>
      <c r="T305" s="23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2" t="s">
        <v>248</v>
      </c>
      <c r="AT305" s="232" t="s">
        <v>245</v>
      </c>
      <c r="AU305" s="232" t="s">
        <v>143</v>
      </c>
      <c r="AY305" s="17" t="s">
        <v>135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7" t="s">
        <v>144</v>
      </c>
      <c r="BK305" s="233">
        <f>ROUND(I305*H305,2)</f>
        <v>0</v>
      </c>
      <c r="BL305" s="17" t="s">
        <v>220</v>
      </c>
      <c r="BM305" s="232" t="s">
        <v>867</v>
      </c>
    </row>
    <row r="306" s="2" customFormat="1">
      <c r="A306" s="38"/>
      <c r="B306" s="39"/>
      <c r="C306" s="40"/>
      <c r="D306" s="234" t="s">
        <v>146</v>
      </c>
      <c r="E306" s="40"/>
      <c r="F306" s="235" t="s">
        <v>866</v>
      </c>
      <c r="G306" s="40"/>
      <c r="H306" s="40"/>
      <c r="I306" s="236"/>
      <c r="J306" s="40"/>
      <c r="K306" s="40"/>
      <c r="L306" s="44"/>
      <c r="M306" s="237"/>
      <c r="N306" s="238"/>
      <c r="O306" s="92"/>
      <c r="P306" s="92"/>
      <c r="Q306" s="92"/>
      <c r="R306" s="92"/>
      <c r="S306" s="92"/>
      <c r="T306" s="93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146</v>
      </c>
      <c r="AU306" s="17" t="s">
        <v>143</v>
      </c>
    </row>
    <row r="307" s="13" customFormat="1">
      <c r="A307" s="13"/>
      <c r="B307" s="239"/>
      <c r="C307" s="240"/>
      <c r="D307" s="234" t="s">
        <v>147</v>
      </c>
      <c r="E307" s="241" t="s">
        <v>1</v>
      </c>
      <c r="F307" s="242" t="s">
        <v>868</v>
      </c>
      <c r="G307" s="240"/>
      <c r="H307" s="243">
        <v>0.22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147</v>
      </c>
      <c r="AU307" s="249" t="s">
        <v>143</v>
      </c>
      <c r="AV307" s="13" t="s">
        <v>143</v>
      </c>
      <c r="AW307" s="13" t="s">
        <v>30</v>
      </c>
      <c r="AX307" s="13" t="s">
        <v>81</v>
      </c>
      <c r="AY307" s="249" t="s">
        <v>135</v>
      </c>
    </row>
    <row r="308" s="2" customFormat="1" ht="24.15" customHeight="1">
      <c r="A308" s="38"/>
      <c r="B308" s="39"/>
      <c r="C308" s="220" t="s">
        <v>484</v>
      </c>
      <c r="D308" s="220" t="s">
        <v>138</v>
      </c>
      <c r="E308" s="221" t="s">
        <v>596</v>
      </c>
      <c r="F308" s="222" t="s">
        <v>597</v>
      </c>
      <c r="G308" s="223" t="s">
        <v>211</v>
      </c>
      <c r="H308" s="224">
        <v>0.002</v>
      </c>
      <c r="I308" s="225"/>
      <c r="J308" s="226">
        <f>ROUND(I308*H308,2)</f>
        <v>0</v>
      </c>
      <c r="K308" s="227"/>
      <c r="L308" s="44"/>
      <c r="M308" s="228" t="s">
        <v>1</v>
      </c>
      <c r="N308" s="229" t="s">
        <v>41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2" t="s">
        <v>220</v>
      </c>
      <c r="AT308" s="232" t="s">
        <v>138</v>
      </c>
      <c r="AU308" s="232" t="s">
        <v>143</v>
      </c>
      <c r="AY308" s="17" t="s">
        <v>135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7" t="s">
        <v>144</v>
      </c>
      <c r="BK308" s="233">
        <f>ROUND(I308*H308,2)</f>
        <v>0</v>
      </c>
      <c r="BL308" s="17" t="s">
        <v>220</v>
      </c>
      <c r="BM308" s="232" t="s">
        <v>869</v>
      </c>
    </row>
    <row r="309" s="2" customFormat="1">
      <c r="A309" s="38"/>
      <c r="B309" s="39"/>
      <c r="C309" s="40"/>
      <c r="D309" s="234" t="s">
        <v>146</v>
      </c>
      <c r="E309" s="40"/>
      <c r="F309" s="235" t="s">
        <v>597</v>
      </c>
      <c r="G309" s="40"/>
      <c r="H309" s="40"/>
      <c r="I309" s="236"/>
      <c r="J309" s="40"/>
      <c r="K309" s="40"/>
      <c r="L309" s="44"/>
      <c r="M309" s="237"/>
      <c r="N309" s="238"/>
      <c r="O309" s="92"/>
      <c r="P309" s="92"/>
      <c r="Q309" s="92"/>
      <c r="R309" s="92"/>
      <c r="S309" s="92"/>
      <c r="T309" s="93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146</v>
      </c>
      <c r="AU309" s="17" t="s">
        <v>143</v>
      </c>
    </row>
    <row r="310" s="12" customFormat="1" ht="25.92" customHeight="1">
      <c r="A310" s="12"/>
      <c r="B310" s="204"/>
      <c r="C310" s="205"/>
      <c r="D310" s="206" t="s">
        <v>72</v>
      </c>
      <c r="E310" s="207" t="s">
        <v>633</v>
      </c>
      <c r="F310" s="207" t="s">
        <v>634</v>
      </c>
      <c r="G310" s="205"/>
      <c r="H310" s="205"/>
      <c r="I310" s="208"/>
      <c r="J310" s="209">
        <f>BK310</f>
        <v>0</v>
      </c>
      <c r="K310" s="205"/>
      <c r="L310" s="210"/>
      <c r="M310" s="211"/>
      <c r="N310" s="212"/>
      <c r="O310" s="212"/>
      <c r="P310" s="213">
        <f>SUM(P311:P313)</f>
        <v>0</v>
      </c>
      <c r="Q310" s="212"/>
      <c r="R310" s="213">
        <f>SUM(R311:R313)</f>
        <v>0</v>
      </c>
      <c r="S310" s="212"/>
      <c r="T310" s="214">
        <f>SUM(T311:T313)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5" t="s">
        <v>142</v>
      </c>
      <c r="AT310" s="216" t="s">
        <v>72</v>
      </c>
      <c r="AU310" s="216" t="s">
        <v>73</v>
      </c>
      <c r="AY310" s="215" t="s">
        <v>135</v>
      </c>
      <c r="BK310" s="217">
        <f>SUM(BK311:BK313)</f>
        <v>0</v>
      </c>
    </row>
    <row r="311" s="2" customFormat="1" ht="16.5" customHeight="1">
      <c r="A311" s="38"/>
      <c r="B311" s="39"/>
      <c r="C311" s="220" t="s">
        <v>488</v>
      </c>
      <c r="D311" s="220" t="s">
        <v>138</v>
      </c>
      <c r="E311" s="221" t="s">
        <v>870</v>
      </c>
      <c r="F311" s="222" t="s">
        <v>871</v>
      </c>
      <c r="G311" s="223" t="s">
        <v>638</v>
      </c>
      <c r="H311" s="224">
        <v>16</v>
      </c>
      <c r="I311" s="225"/>
      <c r="J311" s="226">
        <f>ROUND(I311*H311,2)</f>
        <v>0</v>
      </c>
      <c r="K311" s="227"/>
      <c r="L311" s="44"/>
      <c r="M311" s="228" t="s">
        <v>1</v>
      </c>
      <c r="N311" s="229" t="s">
        <v>41</v>
      </c>
      <c r="O311" s="92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2" t="s">
        <v>639</v>
      </c>
      <c r="AT311" s="232" t="s">
        <v>138</v>
      </c>
      <c r="AU311" s="232" t="s">
        <v>81</v>
      </c>
      <c r="AY311" s="17" t="s">
        <v>135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7" t="s">
        <v>144</v>
      </c>
      <c r="BK311" s="233">
        <f>ROUND(I311*H311,2)</f>
        <v>0</v>
      </c>
      <c r="BL311" s="17" t="s">
        <v>639</v>
      </c>
      <c r="BM311" s="232" t="s">
        <v>872</v>
      </c>
    </row>
    <row r="312" s="2" customFormat="1">
      <c r="A312" s="38"/>
      <c r="B312" s="39"/>
      <c r="C312" s="40"/>
      <c r="D312" s="234" t="s">
        <v>146</v>
      </c>
      <c r="E312" s="40"/>
      <c r="F312" s="235" t="s">
        <v>871</v>
      </c>
      <c r="G312" s="40"/>
      <c r="H312" s="40"/>
      <c r="I312" s="236"/>
      <c r="J312" s="40"/>
      <c r="K312" s="40"/>
      <c r="L312" s="44"/>
      <c r="M312" s="237"/>
      <c r="N312" s="238"/>
      <c r="O312" s="92"/>
      <c r="P312" s="92"/>
      <c r="Q312" s="92"/>
      <c r="R312" s="92"/>
      <c r="S312" s="92"/>
      <c r="T312" s="93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146</v>
      </c>
      <c r="AU312" s="17" t="s">
        <v>81</v>
      </c>
    </row>
    <row r="313" s="13" customFormat="1">
      <c r="A313" s="13"/>
      <c r="B313" s="239"/>
      <c r="C313" s="240"/>
      <c r="D313" s="234" t="s">
        <v>147</v>
      </c>
      <c r="E313" s="241" t="s">
        <v>1</v>
      </c>
      <c r="F313" s="242" t="s">
        <v>873</v>
      </c>
      <c r="G313" s="240"/>
      <c r="H313" s="243">
        <v>16</v>
      </c>
      <c r="I313" s="244"/>
      <c r="J313" s="240"/>
      <c r="K313" s="240"/>
      <c r="L313" s="245"/>
      <c r="M313" s="287"/>
      <c r="N313" s="288"/>
      <c r="O313" s="288"/>
      <c r="P313" s="288"/>
      <c r="Q313" s="288"/>
      <c r="R313" s="288"/>
      <c r="S313" s="288"/>
      <c r="T313" s="28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147</v>
      </c>
      <c r="AU313" s="249" t="s">
        <v>81</v>
      </c>
      <c r="AV313" s="13" t="s">
        <v>143</v>
      </c>
      <c r="AW313" s="13" t="s">
        <v>30</v>
      </c>
      <c r="AX313" s="13" t="s">
        <v>81</v>
      </c>
      <c r="AY313" s="249" t="s">
        <v>135</v>
      </c>
    </row>
    <row r="314" s="2" customFormat="1" ht="6.96" customHeight="1">
      <c r="A314" s="38"/>
      <c r="B314" s="67"/>
      <c r="C314" s="68"/>
      <c r="D314" s="68"/>
      <c r="E314" s="68"/>
      <c r="F314" s="68"/>
      <c r="G314" s="68"/>
      <c r="H314" s="68"/>
      <c r="I314" s="68"/>
      <c r="J314" s="68"/>
      <c r="K314" s="68"/>
      <c r="L314" s="44"/>
      <c r="M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</row>
  </sheetData>
  <sheetProtection sheet="1" autoFilter="0" formatColumns="0" formatRows="0" objects="1" scenarios="1" spinCount="100000" saltValue="tCzG1s5c/2ALN821SipsfSHyZjLfOCSaR2k3PCnU2tO9CEHb3YE4edep8Ey6ucsgKvrXxXAkp/GB/504KHVgHQ==" hashValue="yCwP3ZQkSKvfjakT4laQfXWKDUSVLEsjKzP4t/ujJiNXPWmSeXfRNbPvovgy5DRqU+IjWZhGatoHLKBBlD2VXA==" algorithmName="SHA-512" password="CC35"/>
  <autoFilter ref="C128:K31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81</v>
      </c>
    </row>
    <row r="4" s="1" customFormat="1" ht="24.96" customHeight="1">
      <c r="B4" s="20"/>
      <c r="D4" s="139" t="s">
        <v>95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Mladotice ON - oprava bytové části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96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874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27. 1. 2022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21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ROUND(J127,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ROUND((SUM(BE127:BE202)),  2)</f>
        <v>0</v>
      </c>
      <c r="G33" s="38"/>
      <c r="H33" s="38"/>
      <c r="I33" s="156">
        <v>0.20999999999999999</v>
      </c>
      <c r="J33" s="155">
        <f>ROUND(((SUM(BE127:BE202))*I33),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ROUND((SUM(BF127:BF202)),  2)</f>
        <v>0</v>
      </c>
      <c r="G34" s="38"/>
      <c r="H34" s="38"/>
      <c r="I34" s="156">
        <v>0.14999999999999999</v>
      </c>
      <c r="J34" s="155">
        <f>ROUND(((SUM(BF127:BF202))*I34),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ROUND((SUM(BG127:BG202)),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ROUND((SUM(BH127:BH202)),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ROUND((SUM(BI127:BI202)),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Mladotice ON - oprava bytové části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03 - Ústřední vytápění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27. 1. 2022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101</v>
      </c>
      <c r="D96" s="40"/>
      <c r="E96" s="40"/>
      <c r="F96" s="40"/>
      <c r="G96" s="40"/>
      <c r="H96" s="40"/>
      <c r="I96" s="40"/>
      <c r="J96" s="111">
        <f>J127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J141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109</v>
      </c>
      <c r="E100" s="183"/>
      <c r="F100" s="183"/>
      <c r="G100" s="183"/>
      <c r="H100" s="183"/>
      <c r="I100" s="183"/>
      <c r="J100" s="184">
        <f>J144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875</v>
      </c>
      <c r="E101" s="189"/>
      <c r="F101" s="189"/>
      <c r="G101" s="189"/>
      <c r="H101" s="189"/>
      <c r="I101" s="189"/>
      <c r="J101" s="190">
        <f>J145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876</v>
      </c>
      <c r="E102" s="189"/>
      <c r="F102" s="189"/>
      <c r="G102" s="189"/>
      <c r="H102" s="189"/>
      <c r="I102" s="189"/>
      <c r="J102" s="190">
        <f>J151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877</v>
      </c>
      <c r="E103" s="189"/>
      <c r="F103" s="189"/>
      <c r="G103" s="189"/>
      <c r="H103" s="189"/>
      <c r="I103" s="189"/>
      <c r="J103" s="190">
        <f>J160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117</v>
      </c>
      <c r="E104" s="189"/>
      <c r="F104" s="189"/>
      <c r="G104" s="189"/>
      <c r="H104" s="189"/>
      <c r="I104" s="189"/>
      <c r="J104" s="190">
        <f>J182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878</v>
      </c>
      <c r="E105" s="183"/>
      <c r="F105" s="183"/>
      <c r="G105" s="183"/>
      <c r="H105" s="183"/>
      <c r="I105" s="183"/>
      <c r="J105" s="184">
        <f>J195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879</v>
      </c>
      <c r="E106" s="189"/>
      <c r="F106" s="189"/>
      <c r="G106" s="189"/>
      <c r="H106" s="189"/>
      <c r="I106" s="189"/>
      <c r="J106" s="190">
        <f>J196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119</v>
      </c>
      <c r="E107" s="183"/>
      <c r="F107" s="183"/>
      <c r="G107" s="183"/>
      <c r="H107" s="183"/>
      <c r="I107" s="183"/>
      <c r="J107" s="184">
        <f>J199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120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5" t="str">
        <f>E7</f>
        <v>Mladotice ON - oprava bytové části</v>
      </c>
      <c r="F117" s="32"/>
      <c r="G117" s="32"/>
      <c r="H117" s="32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96</v>
      </c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7" t="str">
        <f>E9</f>
        <v>SO 03 - Ústřední vytápění</v>
      </c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80" t="str">
        <f>IF(J12="","",J12)</f>
        <v>27. 1. 2022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32" t="s">
        <v>29</v>
      </c>
      <c r="J123" s="36" t="str">
        <f>E21</f>
        <v xml:space="preserve"> 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32" t="s">
        <v>31</v>
      </c>
      <c r="J124" s="36" t="str">
        <f>E24</f>
        <v xml:space="preserve"> </v>
      </c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2"/>
      <c r="B126" s="193"/>
      <c r="C126" s="194" t="s">
        <v>121</v>
      </c>
      <c r="D126" s="195" t="s">
        <v>58</v>
      </c>
      <c r="E126" s="195" t="s">
        <v>54</v>
      </c>
      <c r="F126" s="195" t="s">
        <v>55</v>
      </c>
      <c r="G126" s="195" t="s">
        <v>122</v>
      </c>
      <c r="H126" s="195" t="s">
        <v>123</v>
      </c>
      <c r="I126" s="195" t="s">
        <v>124</v>
      </c>
      <c r="J126" s="196" t="s">
        <v>100</v>
      </c>
      <c r="K126" s="197" t="s">
        <v>125</v>
      </c>
      <c r="L126" s="198"/>
      <c r="M126" s="101" t="s">
        <v>1</v>
      </c>
      <c r="N126" s="102" t="s">
        <v>37</v>
      </c>
      <c r="O126" s="102" t="s">
        <v>126</v>
      </c>
      <c r="P126" s="102" t="s">
        <v>127</v>
      </c>
      <c r="Q126" s="102" t="s">
        <v>128</v>
      </c>
      <c r="R126" s="102" t="s">
        <v>129</v>
      </c>
      <c r="S126" s="102" t="s">
        <v>130</v>
      </c>
      <c r="T126" s="103" t="s">
        <v>131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8"/>
      <c r="B127" s="39"/>
      <c r="C127" s="108" t="s">
        <v>132</v>
      </c>
      <c r="D127" s="40"/>
      <c r="E127" s="40"/>
      <c r="F127" s="40"/>
      <c r="G127" s="40"/>
      <c r="H127" s="40"/>
      <c r="I127" s="40"/>
      <c r="J127" s="199">
        <f>BK127</f>
        <v>0</v>
      </c>
      <c r="K127" s="40"/>
      <c r="L127" s="44"/>
      <c r="M127" s="104"/>
      <c r="N127" s="200"/>
      <c r="O127" s="105"/>
      <c r="P127" s="201">
        <f>P128+P144+P195+P199</f>
        <v>0</v>
      </c>
      <c r="Q127" s="105"/>
      <c r="R127" s="201">
        <f>R128+R144+R195+R199</f>
        <v>0.17063</v>
      </c>
      <c r="S127" s="105"/>
      <c r="T127" s="202">
        <f>T128+T144+T195+T199</f>
        <v>0.11325600000000001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102</v>
      </c>
      <c r="BK127" s="203">
        <f>BK128+BK144+BK195+BK199</f>
        <v>0</v>
      </c>
    </row>
    <row r="128" s="12" customFormat="1" ht="25.92" customHeight="1">
      <c r="A128" s="12"/>
      <c r="B128" s="204"/>
      <c r="C128" s="205"/>
      <c r="D128" s="206" t="s">
        <v>72</v>
      </c>
      <c r="E128" s="207" t="s">
        <v>133</v>
      </c>
      <c r="F128" s="207" t="s">
        <v>134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P129+P141</f>
        <v>0</v>
      </c>
      <c r="Q128" s="212"/>
      <c r="R128" s="213">
        <f>R129+R141</f>
        <v>0</v>
      </c>
      <c r="S128" s="212"/>
      <c r="T128" s="214">
        <f>T129+T141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81</v>
      </c>
      <c r="AT128" s="216" t="s">
        <v>72</v>
      </c>
      <c r="AU128" s="216" t="s">
        <v>73</v>
      </c>
      <c r="AY128" s="215" t="s">
        <v>135</v>
      </c>
      <c r="BK128" s="217">
        <f>BK129+BK141</f>
        <v>0</v>
      </c>
    </row>
    <row r="129" s="12" customFormat="1" ht="22.8" customHeight="1">
      <c r="A129" s="12"/>
      <c r="B129" s="204"/>
      <c r="C129" s="205"/>
      <c r="D129" s="206" t="s">
        <v>72</v>
      </c>
      <c r="E129" s="218" t="s">
        <v>206</v>
      </c>
      <c r="F129" s="218" t="s">
        <v>207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SUM(P130:P140)</f>
        <v>0</v>
      </c>
      <c r="Q129" s="212"/>
      <c r="R129" s="213">
        <f>SUM(R130:R140)</f>
        <v>0</v>
      </c>
      <c r="S129" s="212"/>
      <c r="T129" s="214">
        <f>SUM(T130:T140)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81</v>
      </c>
      <c r="AT129" s="216" t="s">
        <v>72</v>
      </c>
      <c r="AU129" s="216" t="s">
        <v>81</v>
      </c>
      <c r="AY129" s="215" t="s">
        <v>135</v>
      </c>
      <c r="BK129" s="217">
        <f>SUM(BK130:BK140)</f>
        <v>0</v>
      </c>
    </row>
    <row r="130" s="2" customFormat="1" ht="16.5" customHeight="1">
      <c r="A130" s="38"/>
      <c r="B130" s="39"/>
      <c r="C130" s="220" t="s">
        <v>81</v>
      </c>
      <c r="D130" s="220" t="s">
        <v>138</v>
      </c>
      <c r="E130" s="221" t="s">
        <v>209</v>
      </c>
      <c r="F130" s="222" t="s">
        <v>210</v>
      </c>
      <c r="G130" s="223" t="s">
        <v>211</v>
      </c>
      <c r="H130" s="224">
        <v>0.113</v>
      </c>
      <c r="I130" s="225"/>
      <c r="J130" s="226">
        <f>ROUND(I130*H130,2)</f>
        <v>0</v>
      </c>
      <c r="K130" s="227"/>
      <c r="L130" s="44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142</v>
      </c>
      <c r="AT130" s="232" t="s">
        <v>138</v>
      </c>
      <c r="AU130" s="232" t="s">
        <v>143</v>
      </c>
      <c r="AY130" s="17" t="s">
        <v>135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144</v>
      </c>
      <c r="BK130" s="233">
        <f>ROUND(I130*H130,2)</f>
        <v>0</v>
      </c>
      <c r="BL130" s="17" t="s">
        <v>142</v>
      </c>
      <c r="BM130" s="232" t="s">
        <v>880</v>
      </c>
    </row>
    <row r="131" s="2" customFormat="1">
      <c r="A131" s="38"/>
      <c r="B131" s="39"/>
      <c r="C131" s="40"/>
      <c r="D131" s="234" t="s">
        <v>146</v>
      </c>
      <c r="E131" s="40"/>
      <c r="F131" s="235" t="s">
        <v>210</v>
      </c>
      <c r="G131" s="40"/>
      <c r="H131" s="40"/>
      <c r="I131" s="236"/>
      <c r="J131" s="40"/>
      <c r="K131" s="40"/>
      <c r="L131" s="44"/>
      <c r="M131" s="237"/>
      <c r="N131" s="238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146</v>
      </c>
      <c r="AU131" s="17" t="s">
        <v>143</v>
      </c>
    </row>
    <row r="132" s="2" customFormat="1" ht="24.15" customHeight="1">
      <c r="A132" s="38"/>
      <c r="B132" s="39"/>
      <c r="C132" s="220" t="s">
        <v>143</v>
      </c>
      <c r="D132" s="220" t="s">
        <v>138</v>
      </c>
      <c r="E132" s="221" t="s">
        <v>214</v>
      </c>
      <c r="F132" s="222" t="s">
        <v>215</v>
      </c>
      <c r="G132" s="223" t="s">
        <v>211</v>
      </c>
      <c r="H132" s="224">
        <v>0.113</v>
      </c>
      <c r="I132" s="225"/>
      <c r="J132" s="226">
        <f>ROUND(I132*H132,2)</f>
        <v>0</v>
      </c>
      <c r="K132" s="227"/>
      <c r="L132" s="44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2" t="s">
        <v>142</v>
      </c>
      <c r="AT132" s="232" t="s">
        <v>138</v>
      </c>
      <c r="AU132" s="232" t="s">
        <v>143</v>
      </c>
      <c r="AY132" s="17" t="s">
        <v>135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144</v>
      </c>
      <c r="BK132" s="233">
        <f>ROUND(I132*H132,2)</f>
        <v>0</v>
      </c>
      <c r="BL132" s="17" t="s">
        <v>142</v>
      </c>
      <c r="BM132" s="232" t="s">
        <v>881</v>
      </c>
    </row>
    <row r="133" s="2" customFormat="1">
      <c r="A133" s="38"/>
      <c r="B133" s="39"/>
      <c r="C133" s="40"/>
      <c r="D133" s="234" t="s">
        <v>146</v>
      </c>
      <c r="E133" s="40"/>
      <c r="F133" s="235" t="s">
        <v>215</v>
      </c>
      <c r="G133" s="40"/>
      <c r="H133" s="40"/>
      <c r="I133" s="236"/>
      <c r="J133" s="40"/>
      <c r="K133" s="40"/>
      <c r="L133" s="44"/>
      <c r="M133" s="237"/>
      <c r="N133" s="238"/>
      <c r="O133" s="92"/>
      <c r="P133" s="92"/>
      <c r="Q133" s="92"/>
      <c r="R133" s="92"/>
      <c r="S133" s="92"/>
      <c r="T133" s="9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146</v>
      </c>
      <c r="AU133" s="17" t="s">
        <v>143</v>
      </c>
    </row>
    <row r="134" s="2" customFormat="1" ht="24.15" customHeight="1">
      <c r="A134" s="38"/>
      <c r="B134" s="39"/>
      <c r="C134" s="220" t="s">
        <v>136</v>
      </c>
      <c r="D134" s="220" t="s">
        <v>138</v>
      </c>
      <c r="E134" s="221" t="s">
        <v>218</v>
      </c>
      <c r="F134" s="222" t="s">
        <v>219</v>
      </c>
      <c r="G134" s="223" t="s">
        <v>211</v>
      </c>
      <c r="H134" s="224">
        <v>0.113</v>
      </c>
      <c r="I134" s="225"/>
      <c r="J134" s="226">
        <f>ROUND(I134*H134,2)</f>
        <v>0</v>
      </c>
      <c r="K134" s="227"/>
      <c r="L134" s="44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2" t="s">
        <v>220</v>
      </c>
      <c r="AT134" s="232" t="s">
        <v>138</v>
      </c>
      <c r="AU134" s="232" t="s">
        <v>143</v>
      </c>
      <c r="AY134" s="17" t="s">
        <v>135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144</v>
      </c>
      <c r="BK134" s="233">
        <f>ROUND(I134*H134,2)</f>
        <v>0</v>
      </c>
      <c r="BL134" s="17" t="s">
        <v>220</v>
      </c>
      <c r="BM134" s="232" t="s">
        <v>882</v>
      </c>
    </row>
    <row r="135" s="2" customFormat="1">
      <c r="A135" s="38"/>
      <c r="B135" s="39"/>
      <c r="C135" s="40"/>
      <c r="D135" s="234" t="s">
        <v>146</v>
      </c>
      <c r="E135" s="40"/>
      <c r="F135" s="235" t="s">
        <v>219</v>
      </c>
      <c r="G135" s="40"/>
      <c r="H135" s="40"/>
      <c r="I135" s="236"/>
      <c r="J135" s="40"/>
      <c r="K135" s="40"/>
      <c r="L135" s="44"/>
      <c r="M135" s="237"/>
      <c r="N135" s="238"/>
      <c r="O135" s="92"/>
      <c r="P135" s="92"/>
      <c r="Q135" s="92"/>
      <c r="R135" s="92"/>
      <c r="S135" s="92"/>
      <c r="T135" s="9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146</v>
      </c>
      <c r="AU135" s="17" t="s">
        <v>143</v>
      </c>
    </row>
    <row r="136" s="2" customFormat="1" ht="24.15" customHeight="1">
      <c r="A136" s="38"/>
      <c r="B136" s="39"/>
      <c r="C136" s="220" t="s">
        <v>142</v>
      </c>
      <c r="D136" s="220" t="s">
        <v>138</v>
      </c>
      <c r="E136" s="221" t="s">
        <v>223</v>
      </c>
      <c r="F136" s="222" t="s">
        <v>224</v>
      </c>
      <c r="G136" s="223" t="s">
        <v>211</v>
      </c>
      <c r="H136" s="224">
        <v>3.3900000000000001</v>
      </c>
      <c r="I136" s="225"/>
      <c r="J136" s="226">
        <f>ROUND(I136*H136,2)</f>
        <v>0</v>
      </c>
      <c r="K136" s="227"/>
      <c r="L136" s="44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142</v>
      </c>
      <c r="AT136" s="232" t="s">
        <v>138</v>
      </c>
      <c r="AU136" s="232" t="s">
        <v>143</v>
      </c>
      <c r="AY136" s="17" t="s">
        <v>135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144</v>
      </c>
      <c r="BK136" s="233">
        <f>ROUND(I136*H136,2)</f>
        <v>0</v>
      </c>
      <c r="BL136" s="17" t="s">
        <v>142</v>
      </c>
      <c r="BM136" s="232" t="s">
        <v>883</v>
      </c>
    </row>
    <row r="137" s="2" customFormat="1">
      <c r="A137" s="38"/>
      <c r="B137" s="39"/>
      <c r="C137" s="40"/>
      <c r="D137" s="234" t="s">
        <v>146</v>
      </c>
      <c r="E137" s="40"/>
      <c r="F137" s="235" t="s">
        <v>224</v>
      </c>
      <c r="G137" s="40"/>
      <c r="H137" s="40"/>
      <c r="I137" s="236"/>
      <c r="J137" s="40"/>
      <c r="K137" s="40"/>
      <c r="L137" s="44"/>
      <c r="M137" s="237"/>
      <c r="N137" s="238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143</v>
      </c>
    </row>
    <row r="138" s="13" customFormat="1">
      <c r="A138" s="13"/>
      <c r="B138" s="239"/>
      <c r="C138" s="240"/>
      <c r="D138" s="234" t="s">
        <v>147</v>
      </c>
      <c r="E138" s="241" t="s">
        <v>1</v>
      </c>
      <c r="F138" s="242" t="s">
        <v>884</v>
      </c>
      <c r="G138" s="240"/>
      <c r="H138" s="243">
        <v>3.3900000000000001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147</v>
      </c>
      <c r="AU138" s="249" t="s">
        <v>143</v>
      </c>
      <c r="AV138" s="13" t="s">
        <v>143</v>
      </c>
      <c r="AW138" s="13" t="s">
        <v>30</v>
      </c>
      <c r="AX138" s="13" t="s">
        <v>81</v>
      </c>
      <c r="AY138" s="249" t="s">
        <v>135</v>
      </c>
    </row>
    <row r="139" s="2" customFormat="1" ht="33" customHeight="1">
      <c r="A139" s="38"/>
      <c r="B139" s="39"/>
      <c r="C139" s="220" t="s">
        <v>144</v>
      </c>
      <c r="D139" s="220" t="s">
        <v>138</v>
      </c>
      <c r="E139" s="221" t="s">
        <v>227</v>
      </c>
      <c r="F139" s="222" t="s">
        <v>228</v>
      </c>
      <c r="G139" s="223" t="s">
        <v>211</v>
      </c>
      <c r="H139" s="224">
        <v>0.113</v>
      </c>
      <c r="I139" s="225"/>
      <c r="J139" s="226">
        <f>ROUND(I139*H139,2)</f>
        <v>0</v>
      </c>
      <c r="K139" s="227"/>
      <c r="L139" s="44"/>
      <c r="M139" s="228" t="s">
        <v>1</v>
      </c>
      <c r="N139" s="229" t="s">
        <v>41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142</v>
      </c>
      <c r="AT139" s="232" t="s">
        <v>138</v>
      </c>
      <c r="AU139" s="232" t="s">
        <v>143</v>
      </c>
      <c r="AY139" s="17" t="s">
        <v>135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144</v>
      </c>
      <c r="BK139" s="233">
        <f>ROUND(I139*H139,2)</f>
        <v>0</v>
      </c>
      <c r="BL139" s="17" t="s">
        <v>142</v>
      </c>
      <c r="BM139" s="232" t="s">
        <v>885</v>
      </c>
    </row>
    <row r="140" s="2" customFormat="1">
      <c r="A140" s="38"/>
      <c r="B140" s="39"/>
      <c r="C140" s="40"/>
      <c r="D140" s="234" t="s">
        <v>146</v>
      </c>
      <c r="E140" s="40"/>
      <c r="F140" s="235" t="s">
        <v>228</v>
      </c>
      <c r="G140" s="40"/>
      <c r="H140" s="40"/>
      <c r="I140" s="236"/>
      <c r="J140" s="40"/>
      <c r="K140" s="40"/>
      <c r="L140" s="44"/>
      <c r="M140" s="237"/>
      <c r="N140" s="238"/>
      <c r="O140" s="92"/>
      <c r="P140" s="92"/>
      <c r="Q140" s="92"/>
      <c r="R140" s="92"/>
      <c r="S140" s="92"/>
      <c r="T140" s="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143</v>
      </c>
    </row>
    <row r="141" s="12" customFormat="1" ht="22.8" customHeight="1">
      <c r="A141" s="12"/>
      <c r="B141" s="204"/>
      <c r="C141" s="205"/>
      <c r="D141" s="206" t="s">
        <v>72</v>
      </c>
      <c r="E141" s="218" t="s">
        <v>230</v>
      </c>
      <c r="F141" s="218" t="s">
        <v>231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SUM(P142:P143)</f>
        <v>0</v>
      </c>
      <c r="Q141" s="212"/>
      <c r="R141" s="213">
        <f>SUM(R142:R143)</f>
        <v>0</v>
      </c>
      <c r="S141" s="212"/>
      <c r="T141" s="214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81</v>
      </c>
      <c r="AT141" s="216" t="s">
        <v>72</v>
      </c>
      <c r="AU141" s="216" t="s">
        <v>81</v>
      </c>
      <c r="AY141" s="215" t="s">
        <v>135</v>
      </c>
      <c r="BK141" s="217">
        <f>SUM(BK142:BK143)</f>
        <v>0</v>
      </c>
    </row>
    <row r="142" s="2" customFormat="1" ht="21.75" customHeight="1">
      <c r="A142" s="38"/>
      <c r="B142" s="39"/>
      <c r="C142" s="220" t="s">
        <v>149</v>
      </c>
      <c r="D142" s="220" t="s">
        <v>138</v>
      </c>
      <c r="E142" s="221" t="s">
        <v>232</v>
      </c>
      <c r="F142" s="222" t="s">
        <v>233</v>
      </c>
      <c r="G142" s="223" t="s">
        <v>211</v>
      </c>
      <c r="H142" s="224">
        <v>0.20000000000000001</v>
      </c>
      <c r="I142" s="225"/>
      <c r="J142" s="226">
        <f>ROUND(I142*H142,2)</f>
        <v>0</v>
      </c>
      <c r="K142" s="227"/>
      <c r="L142" s="44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142</v>
      </c>
      <c r="AT142" s="232" t="s">
        <v>138</v>
      </c>
      <c r="AU142" s="232" t="s">
        <v>143</v>
      </c>
      <c r="AY142" s="17" t="s">
        <v>135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144</v>
      </c>
      <c r="BK142" s="233">
        <f>ROUND(I142*H142,2)</f>
        <v>0</v>
      </c>
      <c r="BL142" s="17" t="s">
        <v>142</v>
      </c>
      <c r="BM142" s="232" t="s">
        <v>886</v>
      </c>
    </row>
    <row r="143" s="2" customFormat="1">
      <c r="A143" s="38"/>
      <c r="B143" s="39"/>
      <c r="C143" s="40"/>
      <c r="D143" s="234" t="s">
        <v>146</v>
      </c>
      <c r="E143" s="40"/>
      <c r="F143" s="235" t="s">
        <v>233</v>
      </c>
      <c r="G143" s="40"/>
      <c r="H143" s="40"/>
      <c r="I143" s="236"/>
      <c r="J143" s="40"/>
      <c r="K143" s="40"/>
      <c r="L143" s="44"/>
      <c r="M143" s="237"/>
      <c r="N143" s="238"/>
      <c r="O143" s="92"/>
      <c r="P143" s="92"/>
      <c r="Q143" s="92"/>
      <c r="R143" s="92"/>
      <c r="S143" s="92"/>
      <c r="T143" s="9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146</v>
      </c>
      <c r="AU143" s="17" t="s">
        <v>143</v>
      </c>
    </row>
    <row r="144" s="12" customFormat="1" ht="25.92" customHeight="1">
      <c r="A144" s="12"/>
      <c r="B144" s="204"/>
      <c r="C144" s="205"/>
      <c r="D144" s="206" t="s">
        <v>72</v>
      </c>
      <c r="E144" s="207" t="s">
        <v>235</v>
      </c>
      <c r="F144" s="207" t="s">
        <v>236</v>
      </c>
      <c r="G144" s="205"/>
      <c r="H144" s="205"/>
      <c r="I144" s="208"/>
      <c r="J144" s="209">
        <f>BK144</f>
        <v>0</v>
      </c>
      <c r="K144" s="205"/>
      <c r="L144" s="210"/>
      <c r="M144" s="211"/>
      <c r="N144" s="212"/>
      <c r="O144" s="212"/>
      <c r="P144" s="213">
        <f>P145+P151+P160+P182</f>
        <v>0</v>
      </c>
      <c r="Q144" s="212"/>
      <c r="R144" s="213">
        <f>R145+R151+R160+R182</f>
        <v>0.17063</v>
      </c>
      <c r="S144" s="212"/>
      <c r="T144" s="214">
        <f>T145+T151+T160+T182</f>
        <v>0.11325600000000001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143</v>
      </c>
      <c r="AT144" s="216" t="s">
        <v>72</v>
      </c>
      <c r="AU144" s="216" t="s">
        <v>73</v>
      </c>
      <c r="AY144" s="215" t="s">
        <v>135</v>
      </c>
      <c r="BK144" s="217">
        <f>BK145+BK151+BK160+BK182</f>
        <v>0</v>
      </c>
    </row>
    <row r="145" s="12" customFormat="1" ht="22.8" customHeight="1">
      <c r="A145" s="12"/>
      <c r="B145" s="204"/>
      <c r="C145" s="205"/>
      <c r="D145" s="206" t="s">
        <v>72</v>
      </c>
      <c r="E145" s="218" t="s">
        <v>887</v>
      </c>
      <c r="F145" s="218" t="s">
        <v>888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SUM(P146:P150)</f>
        <v>0</v>
      </c>
      <c r="Q145" s="212"/>
      <c r="R145" s="213">
        <f>SUM(R146:R150)</f>
        <v>0.00045000000000000004</v>
      </c>
      <c r="S145" s="212"/>
      <c r="T145" s="214">
        <f>SUM(T146:T150)</f>
        <v>0.042569999999999997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143</v>
      </c>
      <c r="AT145" s="216" t="s">
        <v>72</v>
      </c>
      <c r="AU145" s="216" t="s">
        <v>81</v>
      </c>
      <c r="AY145" s="215" t="s">
        <v>135</v>
      </c>
      <c r="BK145" s="217">
        <f>SUM(BK146:BK150)</f>
        <v>0</v>
      </c>
    </row>
    <row r="146" s="2" customFormat="1" ht="24.15" customHeight="1">
      <c r="A146" s="38"/>
      <c r="B146" s="39"/>
      <c r="C146" s="220" t="s">
        <v>182</v>
      </c>
      <c r="D146" s="220" t="s">
        <v>138</v>
      </c>
      <c r="E146" s="221" t="s">
        <v>889</v>
      </c>
      <c r="F146" s="222" t="s">
        <v>890</v>
      </c>
      <c r="G146" s="223" t="s">
        <v>253</v>
      </c>
      <c r="H146" s="224">
        <v>9</v>
      </c>
      <c r="I146" s="225"/>
      <c r="J146" s="226">
        <f>ROUND(I146*H146,2)</f>
        <v>0</v>
      </c>
      <c r="K146" s="227"/>
      <c r="L146" s="44"/>
      <c r="M146" s="228" t="s">
        <v>1</v>
      </c>
      <c r="N146" s="229" t="s">
        <v>41</v>
      </c>
      <c r="O146" s="92"/>
      <c r="P146" s="230">
        <f>O146*H146</f>
        <v>0</v>
      </c>
      <c r="Q146" s="230">
        <v>5.0000000000000002E-05</v>
      </c>
      <c r="R146" s="230">
        <f>Q146*H146</f>
        <v>0.00045000000000000004</v>
      </c>
      <c r="S146" s="230">
        <v>0.0047299999999999998</v>
      </c>
      <c r="T146" s="231">
        <f>S146*H146</f>
        <v>0.042569999999999997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220</v>
      </c>
      <c r="AT146" s="232" t="s">
        <v>138</v>
      </c>
      <c r="AU146" s="232" t="s">
        <v>143</v>
      </c>
      <c r="AY146" s="17" t="s">
        <v>135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144</v>
      </c>
      <c r="BK146" s="233">
        <f>ROUND(I146*H146,2)</f>
        <v>0</v>
      </c>
      <c r="BL146" s="17" t="s">
        <v>220</v>
      </c>
      <c r="BM146" s="232" t="s">
        <v>891</v>
      </c>
    </row>
    <row r="147" s="2" customFormat="1">
      <c r="A147" s="38"/>
      <c r="B147" s="39"/>
      <c r="C147" s="40"/>
      <c r="D147" s="234" t="s">
        <v>146</v>
      </c>
      <c r="E147" s="40"/>
      <c r="F147" s="235" t="s">
        <v>890</v>
      </c>
      <c r="G147" s="40"/>
      <c r="H147" s="40"/>
      <c r="I147" s="236"/>
      <c r="J147" s="40"/>
      <c r="K147" s="40"/>
      <c r="L147" s="44"/>
      <c r="M147" s="237"/>
      <c r="N147" s="238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146</v>
      </c>
      <c r="AU147" s="17" t="s">
        <v>143</v>
      </c>
    </row>
    <row r="148" s="13" customFormat="1">
      <c r="A148" s="13"/>
      <c r="B148" s="239"/>
      <c r="C148" s="240"/>
      <c r="D148" s="234" t="s">
        <v>147</v>
      </c>
      <c r="E148" s="241" t="s">
        <v>1</v>
      </c>
      <c r="F148" s="242" t="s">
        <v>892</v>
      </c>
      <c r="G148" s="240"/>
      <c r="H148" s="243">
        <v>9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147</v>
      </c>
      <c r="AU148" s="249" t="s">
        <v>143</v>
      </c>
      <c r="AV148" s="13" t="s">
        <v>143</v>
      </c>
      <c r="AW148" s="13" t="s">
        <v>30</v>
      </c>
      <c r="AX148" s="13" t="s">
        <v>81</v>
      </c>
      <c r="AY148" s="249" t="s">
        <v>135</v>
      </c>
    </row>
    <row r="149" s="2" customFormat="1" ht="24.15" customHeight="1">
      <c r="A149" s="38"/>
      <c r="B149" s="39"/>
      <c r="C149" s="220" t="s">
        <v>188</v>
      </c>
      <c r="D149" s="220" t="s">
        <v>138</v>
      </c>
      <c r="E149" s="221" t="s">
        <v>893</v>
      </c>
      <c r="F149" s="222" t="s">
        <v>894</v>
      </c>
      <c r="G149" s="223" t="s">
        <v>211</v>
      </c>
      <c r="H149" s="224">
        <v>0.001</v>
      </c>
      <c r="I149" s="225"/>
      <c r="J149" s="226">
        <f>ROUND(I149*H149,2)</f>
        <v>0</v>
      </c>
      <c r="K149" s="227"/>
      <c r="L149" s="44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220</v>
      </c>
      <c r="AT149" s="232" t="s">
        <v>138</v>
      </c>
      <c r="AU149" s="232" t="s">
        <v>143</v>
      </c>
      <c r="AY149" s="17" t="s">
        <v>135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144</v>
      </c>
      <c r="BK149" s="233">
        <f>ROUND(I149*H149,2)</f>
        <v>0</v>
      </c>
      <c r="BL149" s="17" t="s">
        <v>220</v>
      </c>
      <c r="BM149" s="232" t="s">
        <v>895</v>
      </c>
    </row>
    <row r="150" s="2" customFormat="1">
      <c r="A150" s="38"/>
      <c r="B150" s="39"/>
      <c r="C150" s="40"/>
      <c r="D150" s="234" t="s">
        <v>146</v>
      </c>
      <c r="E150" s="40"/>
      <c r="F150" s="235" t="s">
        <v>894</v>
      </c>
      <c r="G150" s="40"/>
      <c r="H150" s="40"/>
      <c r="I150" s="236"/>
      <c r="J150" s="40"/>
      <c r="K150" s="40"/>
      <c r="L150" s="44"/>
      <c r="M150" s="237"/>
      <c r="N150" s="238"/>
      <c r="O150" s="92"/>
      <c r="P150" s="92"/>
      <c r="Q150" s="92"/>
      <c r="R150" s="92"/>
      <c r="S150" s="92"/>
      <c r="T150" s="9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146</v>
      </c>
      <c r="AU150" s="17" t="s">
        <v>143</v>
      </c>
    </row>
    <row r="151" s="12" customFormat="1" ht="22.8" customHeight="1">
      <c r="A151" s="12"/>
      <c r="B151" s="204"/>
      <c r="C151" s="205"/>
      <c r="D151" s="206" t="s">
        <v>72</v>
      </c>
      <c r="E151" s="218" t="s">
        <v>896</v>
      </c>
      <c r="F151" s="218" t="s">
        <v>897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SUM(P152:P159)</f>
        <v>0</v>
      </c>
      <c r="Q151" s="212"/>
      <c r="R151" s="213">
        <f>SUM(R152:R159)</f>
        <v>0.019439999999999999</v>
      </c>
      <c r="S151" s="212"/>
      <c r="T151" s="214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143</v>
      </c>
      <c r="AT151" s="216" t="s">
        <v>72</v>
      </c>
      <c r="AU151" s="216" t="s">
        <v>81</v>
      </c>
      <c r="AY151" s="215" t="s">
        <v>135</v>
      </c>
      <c r="BK151" s="217">
        <f>SUM(BK152:BK159)</f>
        <v>0</v>
      </c>
    </row>
    <row r="152" s="2" customFormat="1" ht="24.15" customHeight="1">
      <c r="A152" s="38"/>
      <c r="B152" s="39"/>
      <c r="C152" s="220" t="s">
        <v>173</v>
      </c>
      <c r="D152" s="220" t="s">
        <v>138</v>
      </c>
      <c r="E152" s="221" t="s">
        <v>898</v>
      </c>
      <c r="F152" s="222" t="s">
        <v>899</v>
      </c>
      <c r="G152" s="223" t="s">
        <v>766</v>
      </c>
      <c r="H152" s="224">
        <v>4</v>
      </c>
      <c r="I152" s="225"/>
      <c r="J152" s="226">
        <f>ROUND(I152*H152,2)</f>
        <v>0</v>
      </c>
      <c r="K152" s="227"/>
      <c r="L152" s="44"/>
      <c r="M152" s="228" t="s">
        <v>1</v>
      </c>
      <c r="N152" s="229" t="s">
        <v>41</v>
      </c>
      <c r="O152" s="92"/>
      <c r="P152" s="230">
        <f>O152*H152</f>
        <v>0</v>
      </c>
      <c r="Q152" s="230">
        <v>0.0035999999999999999</v>
      </c>
      <c r="R152" s="230">
        <f>Q152*H152</f>
        <v>0.0144</v>
      </c>
      <c r="S152" s="230">
        <v>0</v>
      </c>
      <c r="T152" s="23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2" t="s">
        <v>220</v>
      </c>
      <c r="AT152" s="232" t="s">
        <v>138</v>
      </c>
      <c r="AU152" s="232" t="s">
        <v>143</v>
      </c>
      <c r="AY152" s="17" t="s">
        <v>135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144</v>
      </c>
      <c r="BK152" s="233">
        <f>ROUND(I152*H152,2)</f>
        <v>0</v>
      </c>
      <c r="BL152" s="17" t="s">
        <v>220</v>
      </c>
      <c r="BM152" s="232" t="s">
        <v>900</v>
      </c>
    </row>
    <row r="153" s="2" customFormat="1">
      <c r="A153" s="38"/>
      <c r="B153" s="39"/>
      <c r="C153" s="40"/>
      <c r="D153" s="234" t="s">
        <v>146</v>
      </c>
      <c r="E153" s="40"/>
      <c r="F153" s="235" t="s">
        <v>899</v>
      </c>
      <c r="G153" s="40"/>
      <c r="H153" s="40"/>
      <c r="I153" s="236"/>
      <c r="J153" s="40"/>
      <c r="K153" s="40"/>
      <c r="L153" s="44"/>
      <c r="M153" s="237"/>
      <c r="N153" s="238"/>
      <c r="O153" s="92"/>
      <c r="P153" s="92"/>
      <c r="Q153" s="92"/>
      <c r="R153" s="92"/>
      <c r="S153" s="92"/>
      <c r="T153" s="9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146</v>
      </c>
      <c r="AU153" s="17" t="s">
        <v>143</v>
      </c>
    </row>
    <row r="154" s="2" customFormat="1" ht="21.75" customHeight="1">
      <c r="A154" s="38"/>
      <c r="B154" s="39"/>
      <c r="C154" s="261" t="s">
        <v>199</v>
      </c>
      <c r="D154" s="261" t="s">
        <v>245</v>
      </c>
      <c r="E154" s="262" t="s">
        <v>901</v>
      </c>
      <c r="F154" s="263" t="s">
        <v>902</v>
      </c>
      <c r="G154" s="264" t="s">
        <v>242</v>
      </c>
      <c r="H154" s="265">
        <v>4</v>
      </c>
      <c r="I154" s="266"/>
      <c r="J154" s="267">
        <f>ROUND(I154*H154,2)</f>
        <v>0</v>
      </c>
      <c r="K154" s="268"/>
      <c r="L154" s="269"/>
      <c r="M154" s="270" t="s">
        <v>1</v>
      </c>
      <c r="N154" s="271" t="s">
        <v>41</v>
      </c>
      <c r="O154" s="92"/>
      <c r="P154" s="230">
        <f>O154*H154</f>
        <v>0</v>
      </c>
      <c r="Q154" s="230">
        <v>0.0012600000000000001</v>
      </c>
      <c r="R154" s="230">
        <f>Q154*H154</f>
        <v>0.0050400000000000002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248</v>
      </c>
      <c r="AT154" s="232" t="s">
        <v>245</v>
      </c>
      <c r="AU154" s="232" t="s">
        <v>143</v>
      </c>
      <c r="AY154" s="17" t="s">
        <v>135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144</v>
      </c>
      <c r="BK154" s="233">
        <f>ROUND(I154*H154,2)</f>
        <v>0</v>
      </c>
      <c r="BL154" s="17" t="s">
        <v>220</v>
      </c>
      <c r="BM154" s="232" t="s">
        <v>903</v>
      </c>
    </row>
    <row r="155" s="2" customFormat="1">
      <c r="A155" s="38"/>
      <c r="B155" s="39"/>
      <c r="C155" s="40"/>
      <c r="D155" s="234" t="s">
        <v>146</v>
      </c>
      <c r="E155" s="40"/>
      <c r="F155" s="235" t="s">
        <v>902</v>
      </c>
      <c r="G155" s="40"/>
      <c r="H155" s="40"/>
      <c r="I155" s="236"/>
      <c r="J155" s="40"/>
      <c r="K155" s="40"/>
      <c r="L155" s="44"/>
      <c r="M155" s="237"/>
      <c r="N155" s="238"/>
      <c r="O155" s="92"/>
      <c r="P155" s="92"/>
      <c r="Q155" s="92"/>
      <c r="R155" s="92"/>
      <c r="S155" s="92"/>
      <c r="T155" s="9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146</v>
      </c>
      <c r="AU155" s="17" t="s">
        <v>143</v>
      </c>
    </row>
    <row r="156" s="2" customFormat="1" ht="16.5" customHeight="1">
      <c r="A156" s="38"/>
      <c r="B156" s="39"/>
      <c r="C156" s="261" t="s">
        <v>208</v>
      </c>
      <c r="D156" s="261" t="s">
        <v>245</v>
      </c>
      <c r="E156" s="262" t="s">
        <v>904</v>
      </c>
      <c r="F156" s="263" t="s">
        <v>905</v>
      </c>
      <c r="G156" s="264" t="s">
        <v>242</v>
      </c>
      <c r="H156" s="265">
        <v>4</v>
      </c>
      <c r="I156" s="266"/>
      <c r="J156" s="267">
        <f>ROUND(I156*H156,2)</f>
        <v>0</v>
      </c>
      <c r="K156" s="268"/>
      <c r="L156" s="269"/>
      <c r="M156" s="270" t="s">
        <v>1</v>
      </c>
      <c r="N156" s="271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248</v>
      </c>
      <c r="AT156" s="232" t="s">
        <v>245</v>
      </c>
      <c r="AU156" s="232" t="s">
        <v>143</v>
      </c>
      <c r="AY156" s="17" t="s">
        <v>135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144</v>
      </c>
      <c r="BK156" s="233">
        <f>ROUND(I156*H156,2)</f>
        <v>0</v>
      </c>
      <c r="BL156" s="17" t="s">
        <v>220</v>
      </c>
      <c r="BM156" s="232" t="s">
        <v>906</v>
      </c>
    </row>
    <row r="157" s="2" customFormat="1">
      <c r="A157" s="38"/>
      <c r="B157" s="39"/>
      <c r="C157" s="40"/>
      <c r="D157" s="234" t="s">
        <v>146</v>
      </c>
      <c r="E157" s="40"/>
      <c r="F157" s="235" t="s">
        <v>905</v>
      </c>
      <c r="G157" s="40"/>
      <c r="H157" s="40"/>
      <c r="I157" s="236"/>
      <c r="J157" s="40"/>
      <c r="K157" s="40"/>
      <c r="L157" s="44"/>
      <c r="M157" s="237"/>
      <c r="N157" s="238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146</v>
      </c>
      <c r="AU157" s="17" t="s">
        <v>143</v>
      </c>
    </row>
    <row r="158" s="2" customFormat="1" ht="24.15" customHeight="1">
      <c r="A158" s="38"/>
      <c r="B158" s="39"/>
      <c r="C158" s="220" t="s">
        <v>213</v>
      </c>
      <c r="D158" s="220" t="s">
        <v>138</v>
      </c>
      <c r="E158" s="221" t="s">
        <v>907</v>
      </c>
      <c r="F158" s="222" t="s">
        <v>908</v>
      </c>
      <c r="G158" s="223" t="s">
        <v>211</v>
      </c>
      <c r="H158" s="224">
        <v>0.019</v>
      </c>
      <c r="I158" s="225"/>
      <c r="J158" s="226">
        <f>ROUND(I158*H158,2)</f>
        <v>0</v>
      </c>
      <c r="K158" s="227"/>
      <c r="L158" s="44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2" t="s">
        <v>220</v>
      </c>
      <c r="AT158" s="232" t="s">
        <v>138</v>
      </c>
      <c r="AU158" s="232" t="s">
        <v>143</v>
      </c>
      <c r="AY158" s="17" t="s">
        <v>135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144</v>
      </c>
      <c r="BK158" s="233">
        <f>ROUND(I158*H158,2)</f>
        <v>0</v>
      </c>
      <c r="BL158" s="17" t="s">
        <v>220</v>
      </c>
      <c r="BM158" s="232" t="s">
        <v>909</v>
      </c>
    </row>
    <row r="159" s="2" customFormat="1">
      <c r="A159" s="38"/>
      <c r="B159" s="39"/>
      <c r="C159" s="40"/>
      <c r="D159" s="234" t="s">
        <v>146</v>
      </c>
      <c r="E159" s="40"/>
      <c r="F159" s="235" t="s">
        <v>908</v>
      </c>
      <c r="G159" s="40"/>
      <c r="H159" s="40"/>
      <c r="I159" s="236"/>
      <c r="J159" s="40"/>
      <c r="K159" s="40"/>
      <c r="L159" s="44"/>
      <c r="M159" s="237"/>
      <c r="N159" s="238"/>
      <c r="O159" s="92"/>
      <c r="P159" s="92"/>
      <c r="Q159" s="92"/>
      <c r="R159" s="92"/>
      <c r="S159" s="92"/>
      <c r="T159" s="9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146</v>
      </c>
      <c r="AU159" s="17" t="s">
        <v>143</v>
      </c>
    </row>
    <row r="160" s="12" customFormat="1" ht="22.8" customHeight="1">
      <c r="A160" s="12"/>
      <c r="B160" s="204"/>
      <c r="C160" s="205"/>
      <c r="D160" s="206" t="s">
        <v>72</v>
      </c>
      <c r="E160" s="218" t="s">
        <v>910</v>
      </c>
      <c r="F160" s="218" t="s">
        <v>911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SUM(P161:P181)</f>
        <v>0</v>
      </c>
      <c r="Q160" s="212"/>
      <c r="R160" s="213">
        <f>SUM(R161:R181)</f>
        <v>0.14108000000000001</v>
      </c>
      <c r="S160" s="212"/>
      <c r="T160" s="214">
        <f>SUM(T161:T181)</f>
        <v>0.070686000000000013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5" t="s">
        <v>143</v>
      </c>
      <c r="AT160" s="216" t="s">
        <v>72</v>
      </c>
      <c r="AU160" s="216" t="s">
        <v>81</v>
      </c>
      <c r="AY160" s="215" t="s">
        <v>135</v>
      </c>
      <c r="BK160" s="217">
        <f>SUM(BK161:BK181)</f>
        <v>0</v>
      </c>
    </row>
    <row r="161" s="2" customFormat="1" ht="16.5" customHeight="1">
      <c r="A161" s="38"/>
      <c r="B161" s="39"/>
      <c r="C161" s="220" t="s">
        <v>217</v>
      </c>
      <c r="D161" s="220" t="s">
        <v>138</v>
      </c>
      <c r="E161" s="221" t="s">
        <v>912</v>
      </c>
      <c r="F161" s="222" t="s">
        <v>913</v>
      </c>
      <c r="G161" s="223" t="s">
        <v>141</v>
      </c>
      <c r="H161" s="224">
        <v>2.9700000000000002</v>
      </c>
      <c r="I161" s="225"/>
      <c r="J161" s="226">
        <f>ROUND(I161*H161,2)</f>
        <v>0</v>
      </c>
      <c r="K161" s="227"/>
      <c r="L161" s="44"/>
      <c r="M161" s="228" t="s">
        <v>1</v>
      </c>
      <c r="N161" s="229" t="s">
        <v>41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0.023800000000000002</v>
      </c>
      <c r="T161" s="231">
        <f>S161*H161</f>
        <v>0.070686000000000013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2" t="s">
        <v>220</v>
      </c>
      <c r="AT161" s="232" t="s">
        <v>138</v>
      </c>
      <c r="AU161" s="232" t="s">
        <v>143</v>
      </c>
      <c r="AY161" s="17" t="s">
        <v>135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144</v>
      </c>
      <c r="BK161" s="233">
        <f>ROUND(I161*H161,2)</f>
        <v>0</v>
      </c>
      <c r="BL161" s="17" t="s">
        <v>220</v>
      </c>
      <c r="BM161" s="232" t="s">
        <v>914</v>
      </c>
    </row>
    <row r="162" s="2" customFormat="1">
      <c r="A162" s="38"/>
      <c r="B162" s="39"/>
      <c r="C162" s="40"/>
      <c r="D162" s="234" t="s">
        <v>146</v>
      </c>
      <c r="E162" s="40"/>
      <c r="F162" s="235" t="s">
        <v>913</v>
      </c>
      <c r="G162" s="40"/>
      <c r="H162" s="40"/>
      <c r="I162" s="236"/>
      <c r="J162" s="40"/>
      <c r="K162" s="40"/>
      <c r="L162" s="44"/>
      <c r="M162" s="237"/>
      <c r="N162" s="238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146</v>
      </c>
      <c r="AU162" s="17" t="s">
        <v>143</v>
      </c>
    </row>
    <row r="163" s="13" customFormat="1">
      <c r="A163" s="13"/>
      <c r="B163" s="239"/>
      <c r="C163" s="240"/>
      <c r="D163" s="234" t="s">
        <v>147</v>
      </c>
      <c r="E163" s="241" t="s">
        <v>1</v>
      </c>
      <c r="F163" s="242" t="s">
        <v>915</v>
      </c>
      <c r="G163" s="240"/>
      <c r="H163" s="243">
        <v>0.45000000000000001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147</v>
      </c>
      <c r="AU163" s="249" t="s">
        <v>143</v>
      </c>
      <c r="AV163" s="13" t="s">
        <v>143</v>
      </c>
      <c r="AW163" s="13" t="s">
        <v>30</v>
      </c>
      <c r="AX163" s="13" t="s">
        <v>73</v>
      </c>
      <c r="AY163" s="249" t="s">
        <v>135</v>
      </c>
    </row>
    <row r="164" s="13" customFormat="1">
      <c r="A164" s="13"/>
      <c r="B164" s="239"/>
      <c r="C164" s="240"/>
      <c r="D164" s="234" t="s">
        <v>147</v>
      </c>
      <c r="E164" s="241" t="s">
        <v>1</v>
      </c>
      <c r="F164" s="242" t="s">
        <v>916</v>
      </c>
      <c r="G164" s="240"/>
      <c r="H164" s="243">
        <v>0.71999999999999997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147</v>
      </c>
      <c r="AU164" s="249" t="s">
        <v>143</v>
      </c>
      <c r="AV164" s="13" t="s">
        <v>143</v>
      </c>
      <c r="AW164" s="13" t="s">
        <v>30</v>
      </c>
      <c r="AX164" s="13" t="s">
        <v>73</v>
      </c>
      <c r="AY164" s="249" t="s">
        <v>135</v>
      </c>
    </row>
    <row r="165" s="13" customFormat="1">
      <c r="A165" s="13"/>
      <c r="B165" s="239"/>
      <c r="C165" s="240"/>
      <c r="D165" s="234" t="s">
        <v>147</v>
      </c>
      <c r="E165" s="241" t="s">
        <v>1</v>
      </c>
      <c r="F165" s="242" t="s">
        <v>917</v>
      </c>
      <c r="G165" s="240"/>
      <c r="H165" s="243">
        <v>0.90000000000000002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147</v>
      </c>
      <c r="AU165" s="249" t="s">
        <v>143</v>
      </c>
      <c r="AV165" s="13" t="s">
        <v>143</v>
      </c>
      <c r="AW165" s="13" t="s">
        <v>30</v>
      </c>
      <c r="AX165" s="13" t="s">
        <v>73</v>
      </c>
      <c r="AY165" s="249" t="s">
        <v>135</v>
      </c>
    </row>
    <row r="166" s="13" customFormat="1">
      <c r="A166" s="13"/>
      <c r="B166" s="239"/>
      <c r="C166" s="240"/>
      <c r="D166" s="234" t="s">
        <v>147</v>
      </c>
      <c r="E166" s="241" t="s">
        <v>1</v>
      </c>
      <c r="F166" s="242" t="s">
        <v>918</v>
      </c>
      <c r="G166" s="240"/>
      <c r="H166" s="243">
        <v>0.90000000000000002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147</v>
      </c>
      <c r="AU166" s="249" t="s">
        <v>143</v>
      </c>
      <c r="AV166" s="13" t="s">
        <v>143</v>
      </c>
      <c r="AW166" s="13" t="s">
        <v>30</v>
      </c>
      <c r="AX166" s="13" t="s">
        <v>73</v>
      </c>
      <c r="AY166" s="249" t="s">
        <v>135</v>
      </c>
    </row>
    <row r="167" s="14" customFormat="1">
      <c r="A167" s="14"/>
      <c r="B167" s="250"/>
      <c r="C167" s="251"/>
      <c r="D167" s="234" t="s">
        <v>147</v>
      </c>
      <c r="E167" s="252" t="s">
        <v>1</v>
      </c>
      <c r="F167" s="253" t="s">
        <v>163</v>
      </c>
      <c r="G167" s="251"/>
      <c r="H167" s="254">
        <v>2.9699999999999998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147</v>
      </c>
      <c r="AU167" s="260" t="s">
        <v>143</v>
      </c>
      <c r="AV167" s="14" t="s">
        <v>142</v>
      </c>
      <c r="AW167" s="14" t="s">
        <v>30</v>
      </c>
      <c r="AX167" s="14" t="s">
        <v>81</v>
      </c>
      <c r="AY167" s="260" t="s">
        <v>135</v>
      </c>
    </row>
    <row r="168" s="2" customFormat="1" ht="37.8" customHeight="1">
      <c r="A168" s="38"/>
      <c r="B168" s="39"/>
      <c r="C168" s="220" t="s">
        <v>222</v>
      </c>
      <c r="D168" s="220" t="s">
        <v>138</v>
      </c>
      <c r="E168" s="221" t="s">
        <v>919</v>
      </c>
      <c r="F168" s="222" t="s">
        <v>920</v>
      </c>
      <c r="G168" s="223" t="s">
        <v>242</v>
      </c>
      <c r="H168" s="224">
        <v>1</v>
      </c>
      <c r="I168" s="225"/>
      <c r="J168" s="226">
        <f>ROUND(I168*H168,2)</f>
        <v>0</v>
      </c>
      <c r="K168" s="227"/>
      <c r="L168" s="44"/>
      <c r="M168" s="228" t="s">
        <v>1</v>
      </c>
      <c r="N168" s="229" t="s">
        <v>41</v>
      </c>
      <c r="O168" s="92"/>
      <c r="P168" s="230">
        <f>O168*H168</f>
        <v>0</v>
      </c>
      <c r="Q168" s="230">
        <v>0.036920000000000001</v>
      </c>
      <c r="R168" s="230">
        <f>Q168*H168</f>
        <v>0.036920000000000001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220</v>
      </c>
      <c r="AT168" s="232" t="s">
        <v>138</v>
      </c>
      <c r="AU168" s="232" t="s">
        <v>143</v>
      </c>
      <c r="AY168" s="17" t="s">
        <v>135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144</v>
      </c>
      <c r="BK168" s="233">
        <f>ROUND(I168*H168,2)</f>
        <v>0</v>
      </c>
      <c r="BL168" s="17" t="s">
        <v>220</v>
      </c>
      <c r="BM168" s="232" t="s">
        <v>921</v>
      </c>
    </row>
    <row r="169" s="2" customFormat="1">
      <c r="A169" s="38"/>
      <c r="B169" s="39"/>
      <c r="C169" s="40"/>
      <c r="D169" s="234" t="s">
        <v>146</v>
      </c>
      <c r="E169" s="40"/>
      <c r="F169" s="235" t="s">
        <v>920</v>
      </c>
      <c r="G169" s="40"/>
      <c r="H169" s="40"/>
      <c r="I169" s="236"/>
      <c r="J169" s="40"/>
      <c r="K169" s="40"/>
      <c r="L169" s="44"/>
      <c r="M169" s="237"/>
      <c r="N169" s="238"/>
      <c r="O169" s="92"/>
      <c r="P169" s="92"/>
      <c r="Q169" s="92"/>
      <c r="R169" s="92"/>
      <c r="S169" s="92"/>
      <c r="T169" s="9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146</v>
      </c>
      <c r="AU169" s="17" t="s">
        <v>143</v>
      </c>
    </row>
    <row r="170" s="2" customFormat="1">
      <c r="A170" s="38"/>
      <c r="B170" s="39"/>
      <c r="C170" s="40"/>
      <c r="D170" s="234" t="s">
        <v>389</v>
      </c>
      <c r="E170" s="40"/>
      <c r="F170" s="272" t="s">
        <v>922</v>
      </c>
      <c r="G170" s="40"/>
      <c r="H170" s="40"/>
      <c r="I170" s="236"/>
      <c r="J170" s="40"/>
      <c r="K170" s="40"/>
      <c r="L170" s="44"/>
      <c r="M170" s="237"/>
      <c r="N170" s="238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389</v>
      </c>
      <c r="AU170" s="17" t="s">
        <v>143</v>
      </c>
    </row>
    <row r="171" s="13" customFormat="1">
      <c r="A171" s="13"/>
      <c r="B171" s="239"/>
      <c r="C171" s="240"/>
      <c r="D171" s="234" t="s">
        <v>147</v>
      </c>
      <c r="E171" s="241" t="s">
        <v>1</v>
      </c>
      <c r="F171" s="242" t="s">
        <v>923</v>
      </c>
      <c r="G171" s="240"/>
      <c r="H171" s="243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147</v>
      </c>
      <c r="AU171" s="249" t="s">
        <v>143</v>
      </c>
      <c r="AV171" s="13" t="s">
        <v>143</v>
      </c>
      <c r="AW171" s="13" t="s">
        <v>30</v>
      </c>
      <c r="AX171" s="13" t="s">
        <v>81</v>
      </c>
      <c r="AY171" s="249" t="s">
        <v>135</v>
      </c>
    </row>
    <row r="172" s="2" customFormat="1" ht="37.8" customHeight="1">
      <c r="A172" s="38"/>
      <c r="B172" s="39"/>
      <c r="C172" s="220" t="s">
        <v>8</v>
      </c>
      <c r="D172" s="220" t="s">
        <v>138</v>
      </c>
      <c r="E172" s="221" t="s">
        <v>924</v>
      </c>
      <c r="F172" s="222" t="s">
        <v>925</v>
      </c>
      <c r="G172" s="223" t="s">
        <v>242</v>
      </c>
      <c r="H172" s="224">
        <v>2</v>
      </c>
      <c r="I172" s="225"/>
      <c r="J172" s="226">
        <f>ROUND(I172*H172,2)</f>
        <v>0</v>
      </c>
      <c r="K172" s="227"/>
      <c r="L172" s="44"/>
      <c r="M172" s="228" t="s">
        <v>1</v>
      </c>
      <c r="N172" s="229" t="s">
        <v>41</v>
      </c>
      <c r="O172" s="92"/>
      <c r="P172" s="230">
        <f>O172*H172</f>
        <v>0</v>
      </c>
      <c r="Q172" s="230">
        <v>0.041880000000000001</v>
      </c>
      <c r="R172" s="230">
        <f>Q172*H172</f>
        <v>0.083760000000000001</v>
      </c>
      <c r="S172" s="230">
        <v>0</v>
      </c>
      <c r="T172" s="23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2" t="s">
        <v>220</v>
      </c>
      <c r="AT172" s="232" t="s">
        <v>138</v>
      </c>
      <c r="AU172" s="232" t="s">
        <v>143</v>
      </c>
      <c r="AY172" s="17" t="s">
        <v>135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144</v>
      </c>
      <c r="BK172" s="233">
        <f>ROUND(I172*H172,2)</f>
        <v>0</v>
      </c>
      <c r="BL172" s="17" t="s">
        <v>220</v>
      </c>
      <c r="BM172" s="232" t="s">
        <v>926</v>
      </c>
    </row>
    <row r="173" s="2" customFormat="1">
      <c r="A173" s="38"/>
      <c r="B173" s="39"/>
      <c r="C173" s="40"/>
      <c r="D173" s="234" t="s">
        <v>146</v>
      </c>
      <c r="E173" s="40"/>
      <c r="F173" s="235" t="s">
        <v>925</v>
      </c>
      <c r="G173" s="40"/>
      <c r="H173" s="40"/>
      <c r="I173" s="236"/>
      <c r="J173" s="40"/>
      <c r="K173" s="40"/>
      <c r="L173" s="44"/>
      <c r="M173" s="237"/>
      <c r="N173" s="238"/>
      <c r="O173" s="92"/>
      <c r="P173" s="92"/>
      <c r="Q173" s="92"/>
      <c r="R173" s="92"/>
      <c r="S173" s="92"/>
      <c r="T173" s="9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146</v>
      </c>
      <c r="AU173" s="17" t="s">
        <v>143</v>
      </c>
    </row>
    <row r="174" s="2" customFormat="1">
      <c r="A174" s="38"/>
      <c r="B174" s="39"/>
      <c r="C174" s="40"/>
      <c r="D174" s="234" t="s">
        <v>389</v>
      </c>
      <c r="E174" s="40"/>
      <c r="F174" s="272" t="s">
        <v>922</v>
      </c>
      <c r="G174" s="40"/>
      <c r="H174" s="40"/>
      <c r="I174" s="236"/>
      <c r="J174" s="40"/>
      <c r="K174" s="40"/>
      <c r="L174" s="44"/>
      <c r="M174" s="237"/>
      <c r="N174" s="238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389</v>
      </c>
      <c r="AU174" s="17" t="s">
        <v>143</v>
      </c>
    </row>
    <row r="175" s="13" customFormat="1">
      <c r="A175" s="13"/>
      <c r="B175" s="239"/>
      <c r="C175" s="240"/>
      <c r="D175" s="234" t="s">
        <v>147</v>
      </c>
      <c r="E175" s="241" t="s">
        <v>1</v>
      </c>
      <c r="F175" s="242" t="s">
        <v>927</v>
      </c>
      <c r="G175" s="240"/>
      <c r="H175" s="243">
        <v>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147</v>
      </c>
      <c r="AU175" s="249" t="s">
        <v>143</v>
      </c>
      <c r="AV175" s="13" t="s">
        <v>143</v>
      </c>
      <c r="AW175" s="13" t="s">
        <v>30</v>
      </c>
      <c r="AX175" s="13" t="s">
        <v>81</v>
      </c>
      <c r="AY175" s="249" t="s">
        <v>135</v>
      </c>
    </row>
    <row r="176" s="2" customFormat="1" ht="24.15" customHeight="1">
      <c r="A176" s="38"/>
      <c r="B176" s="39"/>
      <c r="C176" s="220" t="s">
        <v>220</v>
      </c>
      <c r="D176" s="220" t="s">
        <v>138</v>
      </c>
      <c r="E176" s="221" t="s">
        <v>928</v>
      </c>
      <c r="F176" s="222" t="s">
        <v>929</v>
      </c>
      <c r="G176" s="223" t="s">
        <v>242</v>
      </c>
      <c r="H176" s="224">
        <v>1</v>
      </c>
      <c r="I176" s="225"/>
      <c r="J176" s="226">
        <f>ROUND(I176*H176,2)</f>
        <v>0</v>
      </c>
      <c r="K176" s="227"/>
      <c r="L176" s="44"/>
      <c r="M176" s="228" t="s">
        <v>1</v>
      </c>
      <c r="N176" s="229" t="s">
        <v>41</v>
      </c>
      <c r="O176" s="92"/>
      <c r="P176" s="230">
        <f>O176*H176</f>
        <v>0</v>
      </c>
      <c r="Q176" s="230">
        <v>0.020400000000000001</v>
      </c>
      <c r="R176" s="230">
        <f>Q176*H176</f>
        <v>0.020400000000000001</v>
      </c>
      <c r="S176" s="230">
        <v>0</v>
      </c>
      <c r="T176" s="23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2" t="s">
        <v>639</v>
      </c>
      <c r="AT176" s="232" t="s">
        <v>138</v>
      </c>
      <c r="AU176" s="232" t="s">
        <v>143</v>
      </c>
      <c r="AY176" s="17" t="s">
        <v>135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144</v>
      </c>
      <c r="BK176" s="233">
        <f>ROUND(I176*H176,2)</f>
        <v>0</v>
      </c>
      <c r="BL176" s="17" t="s">
        <v>639</v>
      </c>
      <c r="BM176" s="232" t="s">
        <v>930</v>
      </c>
    </row>
    <row r="177" s="2" customFormat="1">
      <c r="A177" s="38"/>
      <c r="B177" s="39"/>
      <c r="C177" s="40"/>
      <c r="D177" s="234" t="s">
        <v>146</v>
      </c>
      <c r="E177" s="40"/>
      <c r="F177" s="235" t="s">
        <v>929</v>
      </c>
      <c r="G177" s="40"/>
      <c r="H177" s="40"/>
      <c r="I177" s="236"/>
      <c r="J177" s="40"/>
      <c r="K177" s="40"/>
      <c r="L177" s="44"/>
      <c r="M177" s="237"/>
      <c r="N177" s="238"/>
      <c r="O177" s="92"/>
      <c r="P177" s="92"/>
      <c r="Q177" s="92"/>
      <c r="R177" s="92"/>
      <c r="S177" s="92"/>
      <c r="T177" s="9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146</v>
      </c>
      <c r="AU177" s="17" t="s">
        <v>143</v>
      </c>
    </row>
    <row r="178" s="2" customFormat="1">
      <c r="A178" s="38"/>
      <c r="B178" s="39"/>
      <c r="C178" s="40"/>
      <c r="D178" s="234" t="s">
        <v>389</v>
      </c>
      <c r="E178" s="40"/>
      <c r="F178" s="272" t="s">
        <v>922</v>
      </c>
      <c r="G178" s="40"/>
      <c r="H178" s="40"/>
      <c r="I178" s="236"/>
      <c r="J178" s="40"/>
      <c r="K178" s="40"/>
      <c r="L178" s="44"/>
      <c r="M178" s="237"/>
      <c r="N178" s="238"/>
      <c r="O178" s="92"/>
      <c r="P178" s="92"/>
      <c r="Q178" s="92"/>
      <c r="R178" s="92"/>
      <c r="S178" s="92"/>
      <c r="T178" s="93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389</v>
      </c>
      <c r="AU178" s="17" t="s">
        <v>143</v>
      </c>
    </row>
    <row r="179" s="13" customFormat="1">
      <c r="A179" s="13"/>
      <c r="B179" s="239"/>
      <c r="C179" s="240"/>
      <c r="D179" s="234" t="s">
        <v>147</v>
      </c>
      <c r="E179" s="241" t="s">
        <v>1</v>
      </c>
      <c r="F179" s="242" t="s">
        <v>931</v>
      </c>
      <c r="G179" s="240"/>
      <c r="H179" s="243">
        <v>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147</v>
      </c>
      <c r="AU179" s="249" t="s">
        <v>143</v>
      </c>
      <c r="AV179" s="13" t="s">
        <v>143</v>
      </c>
      <c r="AW179" s="13" t="s">
        <v>30</v>
      </c>
      <c r="AX179" s="13" t="s">
        <v>81</v>
      </c>
      <c r="AY179" s="249" t="s">
        <v>135</v>
      </c>
    </row>
    <row r="180" s="2" customFormat="1" ht="24.15" customHeight="1">
      <c r="A180" s="38"/>
      <c r="B180" s="39"/>
      <c r="C180" s="220" t="s">
        <v>239</v>
      </c>
      <c r="D180" s="220" t="s">
        <v>138</v>
      </c>
      <c r="E180" s="221" t="s">
        <v>932</v>
      </c>
      <c r="F180" s="222" t="s">
        <v>933</v>
      </c>
      <c r="G180" s="223" t="s">
        <v>211</v>
      </c>
      <c r="H180" s="224">
        <v>0.121</v>
      </c>
      <c r="I180" s="225"/>
      <c r="J180" s="226">
        <f>ROUND(I180*H180,2)</f>
        <v>0</v>
      </c>
      <c r="K180" s="227"/>
      <c r="L180" s="44"/>
      <c r="M180" s="228" t="s">
        <v>1</v>
      </c>
      <c r="N180" s="229" t="s">
        <v>41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2" t="s">
        <v>220</v>
      </c>
      <c r="AT180" s="232" t="s">
        <v>138</v>
      </c>
      <c r="AU180" s="232" t="s">
        <v>143</v>
      </c>
      <c r="AY180" s="17" t="s">
        <v>135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144</v>
      </c>
      <c r="BK180" s="233">
        <f>ROUND(I180*H180,2)</f>
        <v>0</v>
      </c>
      <c r="BL180" s="17" t="s">
        <v>220</v>
      </c>
      <c r="BM180" s="232" t="s">
        <v>934</v>
      </c>
    </row>
    <row r="181" s="2" customFormat="1">
      <c r="A181" s="38"/>
      <c r="B181" s="39"/>
      <c r="C181" s="40"/>
      <c r="D181" s="234" t="s">
        <v>146</v>
      </c>
      <c r="E181" s="40"/>
      <c r="F181" s="235" t="s">
        <v>933</v>
      </c>
      <c r="G181" s="40"/>
      <c r="H181" s="40"/>
      <c r="I181" s="236"/>
      <c r="J181" s="40"/>
      <c r="K181" s="40"/>
      <c r="L181" s="44"/>
      <c r="M181" s="237"/>
      <c r="N181" s="238"/>
      <c r="O181" s="92"/>
      <c r="P181" s="92"/>
      <c r="Q181" s="92"/>
      <c r="R181" s="92"/>
      <c r="S181" s="92"/>
      <c r="T181" s="9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146</v>
      </c>
      <c r="AU181" s="17" t="s">
        <v>143</v>
      </c>
    </row>
    <row r="182" s="12" customFormat="1" ht="22.8" customHeight="1">
      <c r="A182" s="12"/>
      <c r="B182" s="204"/>
      <c r="C182" s="205"/>
      <c r="D182" s="206" t="s">
        <v>72</v>
      </c>
      <c r="E182" s="218" t="s">
        <v>599</v>
      </c>
      <c r="F182" s="218" t="s">
        <v>600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SUM(P183:P194)</f>
        <v>0</v>
      </c>
      <c r="Q182" s="212"/>
      <c r="R182" s="213">
        <f>SUM(R183:R194)</f>
        <v>0.0096599999999999984</v>
      </c>
      <c r="S182" s="212"/>
      <c r="T182" s="214">
        <f>SUM(T183:T194)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143</v>
      </c>
      <c r="AT182" s="216" t="s">
        <v>72</v>
      </c>
      <c r="AU182" s="216" t="s">
        <v>81</v>
      </c>
      <c r="AY182" s="215" t="s">
        <v>135</v>
      </c>
      <c r="BK182" s="217">
        <f>SUM(BK183:BK194)</f>
        <v>0</v>
      </c>
    </row>
    <row r="183" s="2" customFormat="1" ht="24.15" customHeight="1">
      <c r="A183" s="38"/>
      <c r="B183" s="39"/>
      <c r="C183" s="220" t="s">
        <v>244</v>
      </c>
      <c r="D183" s="220" t="s">
        <v>138</v>
      </c>
      <c r="E183" s="221" t="s">
        <v>935</v>
      </c>
      <c r="F183" s="222" t="s">
        <v>936</v>
      </c>
      <c r="G183" s="223" t="s">
        <v>253</v>
      </c>
      <c r="H183" s="224">
        <v>46</v>
      </c>
      <c r="I183" s="225"/>
      <c r="J183" s="226">
        <f>ROUND(I183*H183,2)</f>
        <v>0</v>
      </c>
      <c r="K183" s="227"/>
      <c r="L183" s="44"/>
      <c r="M183" s="228" t="s">
        <v>1</v>
      </c>
      <c r="N183" s="229" t="s">
        <v>41</v>
      </c>
      <c r="O183" s="92"/>
      <c r="P183" s="230">
        <f>O183*H183</f>
        <v>0</v>
      </c>
      <c r="Q183" s="230">
        <v>2.0000000000000002E-05</v>
      </c>
      <c r="R183" s="230">
        <f>Q183*H183</f>
        <v>0.00092000000000000003</v>
      </c>
      <c r="S183" s="230">
        <v>0</v>
      </c>
      <c r="T183" s="23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2" t="s">
        <v>220</v>
      </c>
      <c r="AT183" s="232" t="s">
        <v>138</v>
      </c>
      <c r="AU183" s="232" t="s">
        <v>143</v>
      </c>
      <c r="AY183" s="17" t="s">
        <v>135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144</v>
      </c>
      <c r="BK183" s="233">
        <f>ROUND(I183*H183,2)</f>
        <v>0</v>
      </c>
      <c r="BL183" s="17" t="s">
        <v>220</v>
      </c>
      <c r="BM183" s="232" t="s">
        <v>937</v>
      </c>
    </row>
    <row r="184" s="2" customFormat="1">
      <c r="A184" s="38"/>
      <c r="B184" s="39"/>
      <c r="C184" s="40"/>
      <c r="D184" s="234" t="s">
        <v>146</v>
      </c>
      <c r="E184" s="40"/>
      <c r="F184" s="235" t="s">
        <v>936</v>
      </c>
      <c r="G184" s="40"/>
      <c r="H184" s="40"/>
      <c r="I184" s="236"/>
      <c r="J184" s="40"/>
      <c r="K184" s="40"/>
      <c r="L184" s="44"/>
      <c r="M184" s="237"/>
      <c r="N184" s="238"/>
      <c r="O184" s="92"/>
      <c r="P184" s="92"/>
      <c r="Q184" s="92"/>
      <c r="R184" s="92"/>
      <c r="S184" s="92"/>
      <c r="T184" s="93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146</v>
      </c>
      <c r="AU184" s="17" t="s">
        <v>143</v>
      </c>
    </row>
    <row r="185" s="13" customFormat="1">
      <c r="A185" s="13"/>
      <c r="B185" s="239"/>
      <c r="C185" s="240"/>
      <c r="D185" s="234" t="s">
        <v>147</v>
      </c>
      <c r="E185" s="241" t="s">
        <v>1</v>
      </c>
      <c r="F185" s="242" t="s">
        <v>938</v>
      </c>
      <c r="G185" s="240"/>
      <c r="H185" s="243">
        <v>6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147</v>
      </c>
      <c r="AU185" s="249" t="s">
        <v>143</v>
      </c>
      <c r="AV185" s="13" t="s">
        <v>143</v>
      </c>
      <c r="AW185" s="13" t="s">
        <v>30</v>
      </c>
      <c r="AX185" s="13" t="s">
        <v>73</v>
      </c>
      <c r="AY185" s="249" t="s">
        <v>135</v>
      </c>
    </row>
    <row r="186" s="13" customFormat="1">
      <c r="A186" s="13"/>
      <c r="B186" s="239"/>
      <c r="C186" s="240"/>
      <c r="D186" s="234" t="s">
        <v>147</v>
      </c>
      <c r="E186" s="241" t="s">
        <v>1</v>
      </c>
      <c r="F186" s="242" t="s">
        <v>939</v>
      </c>
      <c r="G186" s="240"/>
      <c r="H186" s="243">
        <v>8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147</v>
      </c>
      <c r="AU186" s="249" t="s">
        <v>143</v>
      </c>
      <c r="AV186" s="13" t="s">
        <v>143</v>
      </c>
      <c r="AW186" s="13" t="s">
        <v>30</v>
      </c>
      <c r="AX186" s="13" t="s">
        <v>73</v>
      </c>
      <c r="AY186" s="249" t="s">
        <v>135</v>
      </c>
    </row>
    <row r="187" s="13" customFormat="1">
      <c r="A187" s="13"/>
      <c r="B187" s="239"/>
      <c r="C187" s="240"/>
      <c r="D187" s="234" t="s">
        <v>147</v>
      </c>
      <c r="E187" s="241" t="s">
        <v>1</v>
      </c>
      <c r="F187" s="242" t="s">
        <v>940</v>
      </c>
      <c r="G187" s="240"/>
      <c r="H187" s="243">
        <v>6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147</v>
      </c>
      <c r="AU187" s="249" t="s">
        <v>143</v>
      </c>
      <c r="AV187" s="13" t="s">
        <v>143</v>
      </c>
      <c r="AW187" s="13" t="s">
        <v>30</v>
      </c>
      <c r="AX187" s="13" t="s">
        <v>73</v>
      </c>
      <c r="AY187" s="249" t="s">
        <v>135</v>
      </c>
    </row>
    <row r="188" s="13" customFormat="1">
      <c r="A188" s="13"/>
      <c r="B188" s="239"/>
      <c r="C188" s="240"/>
      <c r="D188" s="234" t="s">
        <v>147</v>
      </c>
      <c r="E188" s="241" t="s">
        <v>1</v>
      </c>
      <c r="F188" s="242" t="s">
        <v>941</v>
      </c>
      <c r="G188" s="240"/>
      <c r="H188" s="243">
        <v>10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147</v>
      </c>
      <c r="AU188" s="249" t="s">
        <v>143</v>
      </c>
      <c r="AV188" s="13" t="s">
        <v>143</v>
      </c>
      <c r="AW188" s="13" t="s">
        <v>30</v>
      </c>
      <c r="AX188" s="13" t="s">
        <v>73</v>
      </c>
      <c r="AY188" s="249" t="s">
        <v>135</v>
      </c>
    </row>
    <row r="189" s="13" customFormat="1">
      <c r="A189" s="13"/>
      <c r="B189" s="239"/>
      <c r="C189" s="240"/>
      <c r="D189" s="234" t="s">
        <v>147</v>
      </c>
      <c r="E189" s="241" t="s">
        <v>1</v>
      </c>
      <c r="F189" s="242" t="s">
        <v>942</v>
      </c>
      <c r="G189" s="240"/>
      <c r="H189" s="243">
        <v>16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147</v>
      </c>
      <c r="AU189" s="249" t="s">
        <v>143</v>
      </c>
      <c r="AV189" s="13" t="s">
        <v>143</v>
      </c>
      <c r="AW189" s="13" t="s">
        <v>30</v>
      </c>
      <c r="AX189" s="13" t="s">
        <v>73</v>
      </c>
      <c r="AY189" s="249" t="s">
        <v>135</v>
      </c>
    </row>
    <row r="190" s="14" customFormat="1">
      <c r="A190" s="14"/>
      <c r="B190" s="250"/>
      <c r="C190" s="251"/>
      <c r="D190" s="234" t="s">
        <v>147</v>
      </c>
      <c r="E190" s="252" t="s">
        <v>1</v>
      </c>
      <c r="F190" s="253" t="s">
        <v>163</v>
      </c>
      <c r="G190" s="251"/>
      <c r="H190" s="254">
        <v>46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147</v>
      </c>
      <c r="AU190" s="260" t="s">
        <v>143</v>
      </c>
      <c r="AV190" s="14" t="s">
        <v>142</v>
      </c>
      <c r="AW190" s="14" t="s">
        <v>30</v>
      </c>
      <c r="AX190" s="14" t="s">
        <v>81</v>
      </c>
      <c r="AY190" s="260" t="s">
        <v>135</v>
      </c>
    </row>
    <row r="191" s="2" customFormat="1" ht="24.15" customHeight="1">
      <c r="A191" s="38"/>
      <c r="B191" s="39"/>
      <c r="C191" s="220" t="s">
        <v>250</v>
      </c>
      <c r="D191" s="220" t="s">
        <v>138</v>
      </c>
      <c r="E191" s="221" t="s">
        <v>943</v>
      </c>
      <c r="F191" s="222" t="s">
        <v>944</v>
      </c>
      <c r="G191" s="223" t="s">
        <v>253</v>
      </c>
      <c r="H191" s="224">
        <v>46</v>
      </c>
      <c r="I191" s="225"/>
      <c r="J191" s="226">
        <f>ROUND(I191*H191,2)</f>
        <v>0</v>
      </c>
      <c r="K191" s="227"/>
      <c r="L191" s="44"/>
      <c r="M191" s="228" t="s">
        <v>1</v>
      </c>
      <c r="N191" s="229" t="s">
        <v>41</v>
      </c>
      <c r="O191" s="92"/>
      <c r="P191" s="230">
        <f>O191*H191</f>
        <v>0</v>
      </c>
      <c r="Q191" s="230">
        <v>6.0000000000000002E-05</v>
      </c>
      <c r="R191" s="230">
        <f>Q191*H191</f>
        <v>0.0027599999999999999</v>
      </c>
      <c r="S191" s="230">
        <v>0</v>
      </c>
      <c r="T191" s="23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2" t="s">
        <v>220</v>
      </c>
      <c r="AT191" s="232" t="s">
        <v>138</v>
      </c>
      <c r="AU191" s="232" t="s">
        <v>143</v>
      </c>
      <c r="AY191" s="17" t="s">
        <v>135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7" t="s">
        <v>144</v>
      </c>
      <c r="BK191" s="233">
        <f>ROUND(I191*H191,2)</f>
        <v>0</v>
      </c>
      <c r="BL191" s="17" t="s">
        <v>220</v>
      </c>
      <c r="BM191" s="232" t="s">
        <v>945</v>
      </c>
    </row>
    <row r="192" s="2" customFormat="1">
      <c r="A192" s="38"/>
      <c r="B192" s="39"/>
      <c r="C192" s="40"/>
      <c r="D192" s="234" t="s">
        <v>146</v>
      </c>
      <c r="E192" s="40"/>
      <c r="F192" s="235" t="s">
        <v>944</v>
      </c>
      <c r="G192" s="40"/>
      <c r="H192" s="40"/>
      <c r="I192" s="236"/>
      <c r="J192" s="40"/>
      <c r="K192" s="40"/>
      <c r="L192" s="44"/>
      <c r="M192" s="237"/>
      <c r="N192" s="238"/>
      <c r="O192" s="92"/>
      <c r="P192" s="92"/>
      <c r="Q192" s="92"/>
      <c r="R192" s="92"/>
      <c r="S192" s="92"/>
      <c r="T192" s="9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146</v>
      </c>
      <c r="AU192" s="17" t="s">
        <v>143</v>
      </c>
    </row>
    <row r="193" s="2" customFormat="1" ht="24.15" customHeight="1">
      <c r="A193" s="38"/>
      <c r="B193" s="39"/>
      <c r="C193" s="220" t="s">
        <v>257</v>
      </c>
      <c r="D193" s="220" t="s">
        <v>138</v>
      </c>
      <c r="E193" s="221" t="s">
        <v>946</v>
      </c>
      <c r="F193" s="222" t="s">
        <v>947</v>
      </c>
      <c r="G193" s="223" t="s">
        <v>242</v>
      </c>
      <c r="H193" s="224">
        <v>46</v>
      </c>
      <c r="I193" s="225"/>
      <c r="J193" s="226">
        <f>ROUND(I193*H193,2)</f>
        <v>0</v>
      </c>
      <c r="K193" s="227"/>
      <c r="L193" s="44"/>
      <c r="M193" s="228" t="s">
        <v>1</v>
      </c>
      <c r="N193" s="229" t="s">
        <v>41</v>
      </c>
      <c r="O193" s="92"/>
      <c r="P193" s="230">
        <f>O193*H193</f>
        <v>0</v>
      </c>
      <c r="Q193" s="230">
        <v>0.00012999999999999999</v>
      </c>
      <c r="R193" s="230">
        <f>Q193*H193</f>
        <v>0.0059799999999999992</v>
      </c>
      <c r="S193" s="230">
        <v>0</v>
      </c>
      <c r="T193" s="23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2" t="s">
        <v>220</v>
      </c>
      <c r="AT193" s="232" t="s">
        <v>138</v>
      </c>
      <c r="AU193" s="232" t="s">
        <v>143</v>
      </c>
      <c r="AY193" s="17" t="s">
        <v>135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144</v>
      </c>
      <c r="BK193" s="233">
        <f>ROUND(I193*H193,2)</f>
        <v>0</v>
      </c>
      <c r="BL193" s="17" t="s">
        <v>220</v>
      </c>
      <c r="BM193" s="232" t="s">
        <v>948</v>
      </c>
    </row>
    <row r="194" s="2" customFormat="1">
      <c r="A194" s="38"/>
      <c r="B194" s="39"/>
      <c r="C194" s="40"/>
      <c r="D194" s="234" t="s">
        <v>146</v>
      </c>
      <c r="E194" s="40"/>
      <c r="F194" s="235" t="s">
        <v>947</v>
      </c>
      <c r="G194" s="40"/>
      <c r="H194" s="40"/>
      <c r="I194" s="236"/>
      <c r="J194" s="40"/>
      <c r="K194" s="40"/>
      <c r="L194" s="44"/>
      <c r="M194" s="237"/>
      <c r="N194" s="238"/>
      <c r="O194" s="92"/>
      <c r="P194" s="92"/>
      <c r="Q194" s="92"/>
      <c r="R194" s="92"/>
      <c r="S194" s="92"/>
      <c r="T194" s="9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146</v>
      </c>
      <c r="AU194" s="17" t="s">
        <v>143</v>
      </c>
    </row>
    <row r="195" s="12" customFormat="1" ht="25.92" customHeight="1">
      <c r="A195" s="12"/>
      <c r="B195" s="204"/>
      <c r="C195" s="205"/>
      <c r="D195" s="206" t="s">
        <v>72</v>
      </c>
      <c r="E195" s="207" t="s">
        <v>245</v>
      </c>
      <c r="F195" s="207" t="s">
        <v>949</v>
      </c>
      <c r="G195" s="205"/>
      <c r="H195" s="205"/>
      <c r="I195" s="208"/>
      <c r="J195" s="209">
        <f>BK195</f>
        <v>0</v>
      </c>
      <c r="K195" s="205"/>
      <c r="L195" s="210"/>
      <c r="M195" s="211"/>
      <c r="N195" s="212"/>
      <c r="O195" s="212"/>
      <c r="P195" s="213">
        <f>P196</f>
        <v>0</v>
      </c>
      <c r="Q195" s="212"/>
      <c r="R195" s="213">
        <f>R196</f>
        <v>0</v>
      </c>
      <c r="S195" s="212"/>
      <c r="T195" s="214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5" t="s">
        <v>136</v>
      </c>
      <c r="AT195" s="216" t="s">
        <v>72</v>
      </c>
      <c r="AU195" s="216" t="s">
        <v>73</v>
      </c>
      <c r="AY195" s="215" t="s">
        <v>135</v>
      </c>
      <c r="BK195" s="217">
        <f>BK196</f>
        <v>0</v>
      </c>
    </row>
    <row r="196" s="12" customFormat="1" ht="22.8" customHeight="1">
      <c r="A196" s="12"/>
      <c r="B196" s="204"/>
      <c r="C196" s="205"/>
      <c r="D196" s="206" t="s">
        <v>72</v>
      </c>
      <c r="E196" s="218" t="s">
        <v>950</v>
      </c>
      <c r="F196" s="218" t="s">
        <v>951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SUM(P197:P198)</f>
        <v>0</v>
      </c>
      <c r="Q196" s="212"/>
      <c r="R196" s="213">
        <f>SUM(R197:R198)</f>
        <v>0</v>
      </c>
      <c r="S196" s="212"/>
      <c r="T196" s="214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136</v>
      </c>
      <c r="AT196" s="216" t="s">
        <v>72</v>
      </c>
      <c r="AU196" s="216" t="s">
        <v>81</v>
      </c>
      <c r="AY196" s="215" t="s">
        <v>135</v>
      </c>
      <c r="BK196" s="217">
        <f>SUM(BK197:BK198)</f>
        <v>0</v>
      </c>
    </row>
    <row r="197" s="2" customFormat="1" ht="24.15" customHeight="1">
      <c r="A197" s="38"/>
      <c r="B197" s="39"/>
      <c r="C197" s="220" t="s">
        <v>7</v>
      </c>
      <c r="D197" s="220" t="s">
        <v>138</v>
      </c>
      <c r="E197" s="221" t="s">
        <v>952</v>
      </c>
      <c r="F197" s="222" t="s">
        <v>953</v>
      </c>
      <c r="G197" s="223" t="s">
        <v>253</v>
      </c>
      <c r="H197" s="224">
        <v>120</v>
      </c>
      <c r="I197" s="225"/>
      <c r="J197" s="226">
        <f>ROUND(I197*H197,2)</f>
        <v>0</v>
      </c>
      <c r="K197" s="227"/>
      <c r="L197" s="44"/>
      <c r="M197" s="228" t="s">
        <v>1</v>
      </c>
      <c r="N197" s="229" t="s">
        <v>41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2" t="s">
        <v>466</v>
      </c>
      <c r="AT197" s="232" t="s">
        <v>138</v>
      </c>
      <c r="AU197" s="232" t="s">
        <v>143</v>
      </c>
      <c r="AY197" s="17" t="s">
        <v>135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144</v>
      </c>
      <c r="BK197" s="233">
        <f>ROUND(I197*H197,2)</f>
        <v>0</v>
      </c>
      <c r="BL197" s="17" t="s">
        <v>466</v>
      </c>
      <c r="BM197" s="232" t="s">
        <v>954</v>
      </c>
    </row>
    <row r="198" s="2" customFormat="1">
      <c r="A198" s="38"/>
      <c r="B198" s="39"/>
      <c r="C198" s="40"/>
      <c r="D198" s="234" t="s">
        <v>146</v>
      </c>
      <c r="E198" s="40"/>
      <c r="F198" s="235" t="s">
        <v>953</v>
      </c>
      <c r="G198" s="40"/>
      <c r="H198" s="40"/>
      <c r="I198" s="236"/>
      <c r="J198" s="40"/>
      <c r="K198" s="40"/>
      <c r="L198" s="44"/>
      <c r="M198" s="237"/>
      <c r="N198" s="238"/>
      <c r="O198" s="92"/>
      <c r="P198" s="92"/>
      <c r="Q198" s="92"/>
      <c r="R198" s="92"/>
      <c r="S198" s="92"/>
      <c r="T198" s="93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146</v>
      </c>
      <c r="AU198" s="17" t="s">
        <v>143</v>
      </c>
    </row>
    <row r="199" s="12" customFormat="1" ht="25.92" customHeight="1">
      <c r="A199" s="12"/>
      <c r="B199" s="204"/>
      <c r="C199" s="205"/>
      <c r="D199" s="206" t="s">
        <v>72</v>
      </c>
      <c r="E199" s="207" t="s">
        <v>633</v>
      </c>
      <c r="F199" s="207" t="s">
        <v>634</v>
      </c>
      <c r="G199" s="205"/>
      <c r="H199" s="205"/>
      <c r="I199" s="208"/>
      <c r="J199" s="209">
        <f>BK199</f>
        <v>0</v>
      </c>
      <c r="K199" s="205"/>
      <c r="L199" s="210"/>
      <c r="M199" s="211"/>
      <c r="N199" s="212"/>
      <c r="O199" s="212"/>
      <c r="P199" s="213">
        <f>SUM(P200:P202)</f>
        <v>0</v>
      </c>
      <c r="Q199" s="212"/>
      <c r="R199" s="213">
        <f>SUM(R200:R202)</f>
        <v>0</v>
      </c>
      <c r="S199" s="212"/>
      <c r="T199" s="214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142</v>
      </c>
      <c r="AT199" s="216" t="s">
        <v>72</v>
      </c>
      <c r="AU199" s="216" t="s">
        <v>73</v>
      </c>
      <c r="AY199" s="215" t="s">
        <v>135</v>
      </c>
      <c r="BK199" s="217">
        <f>SUM(BK200:BK202)</f>
        <v>0</v>
      </c>
    </row>
    <row r="200" s="2" customFormat="1" ht="16.5" customHeight="1">
      <c r="A200" s="38"/>
      <c r="B200" s="39"/>
      <c r="C200" s="220" t="s">
        <v>267</v>
      </c>
      <c r="D200" s="220" t="s">
        <v>138</v>
      </c>
      <c r="E200" s="221" t="s">
        <v>955</v>
      </c>
      <c r="F200" s="222" t="s">
        <v>956</v>
      </c>
      <c r="G200" s="223" t="s">
        <v>638</v>
      </c>
      <c r="H200" s="224">
        <v>24</v>
      </c>
      <c r="I200" s="225"/>
      <c r="J200" s="226">
        <f>ROUND(I200*H200,2)</f>
        <v>0</v>
      </c>
      <c r="K200" s="227"/>
      <c r="L200" s="44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2" t="s">
        <v>639</v>
      </c>
      <c r="AT200" s="232" t="s">
        <v>138</v>
      </c>
      <c r="AU200" s="232" t="s">
        <v>81</v>
      </c>
      <c r="AY200" s="17" t="s">
        <v>135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144</v>
      </c>
      <c r="BK200" s="233">
        <f>ROUND(I200*H200,2)</f>
        <v>0</v>
      </c>
      <c r="BL200" s="17" t="s">
        <v>639</v>
      </c>
      <c r="BM200" s="232" t="s">
        <v>957</v>
      </c>
    </row>
    <row r="201" s="2" customFormat="1">
      <c r="A201" s="38"/>
      <c r="B201" s="39"/>
      <c r="C201" s="40"/>
      <c r="D201" s="234" t="s">
        <v>146</v>
      </c>
      <c r="E201" s="40"/>
      <c r="F201" s="235" t="s">
        <v>956</v>
      </c>
      <c r="G201" s="40"/>
      <c r="H201" s="40"/>
      <c r="I201" s="236"/>
      <c r="J201" s="40"/>
      <c r="K201" s="40"/>
      <c r="L201" s="44"/>
      <c r="M201" s="237"/>
      <c r="N201" s="238"/>
      <c r="O201" s="92"/>
      <c r="P201" s="92"/>
      <c r="Q201" s="92"/>
      <c r="R201" s="92"/>
      <c r="S201" s="92"/>
      <c r="T201" s="9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146</v>
      </c>
      <c r="AU201" s="17" t="s">
        <v>81</v>
      </c>
    </row>
    <row r="202" s="13" customFormat="1">
      <c r="A202" s="13"/>
      <c r="B202" s="239"/>
      <c r="C202" s="240"/>
      <c r="D202" s="234" t="s">
        <v>147</v>
      </c>
      <c r="E202" s="241" t="s">
        <v>1</v>
      </c>
      <c r="F202" s="242" t="s">
        <v>958</v>
      </c>
      <c r="G202" s="240"/>
      <c r="H202" s="243">
        <v>24</v>
      </c>
      <c r="I202" s="244"/>
      <c r="J202" s="240"/>
      <c r="K202" s="240"/>
      <c r="L202" s="245"/>
      <c r="M202" s="287"/>
      <c r="N202" s="288"/>
      <c r="O202" s="288"/>
      <c r="P202" s="288"/>
      <c r="Q202" s="288"/>
      <c r="R202" s="288"/>
      <c r="S202" s="288"/>
      <c r="T202" s="28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147</v>
      </c>
      <c r="AU202" s="249" t="s">
        <v>81</v>
      </c>
      <c r="AV202" s="13" t="s">
        <v>143</v>
      </c>
      <c r="AW202" s="13" t="s">
        <v>30</v>
      </c>
      <c r="AX202" s="13" t="s">
        <v>81</v>
      </c>
      <c r="AY202" s="249" t="s">
        <v>135</v>
      </c>
    </row>
    <row r="203" s="2" customFormat="1" ht="6.96" customHeight="1">
      <c r="A203" s="38"/>
      <c r="B203" s="67"/>
      <c r="C203" s="68"/>
      <c r="D203" s="68"/>
      <c r="E203" s="68"/>
      <c r="F203" s="68"/>
      <c r="G203" s="68"/>
      <c r="H203" s="68"/>
      <c r="I203" s="68"/>
      <c r="J203" s="68"/>
      <c r="K203" s="68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6HTbCatIXvhqH1op414RKcxMFB7S02oTiQjK86uq0QHlPyrSBtvM9K5c1V5h3zgmLEdioaGgGVqMculy++zirA==" hashValue="W5oHguA2sAD5I1SytuAIbrlg33LLFqjLqgSs28y17eIfQpwPTU6qyCz4Cbu7+GkuK/2x9YuIZ4hKWPiNITePTg==" algorithmName="SHA-512" password="CC35"/>
  <autoFilter ref="C126:K20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81</v>
      </c>
    </row>
    <row r="4" s="1" customFormat="1" ht="24.96" customHeight="1">
      <c r="B4" s="20"/>
      <c r="D4" s="139" t="s">
        <v>95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Mladotice ON - oprava bytové části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96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959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27. 1. 2022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21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ROUND(J121,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ROUND((SUM(BE121:BE324)),  2)</f>
        <v>0</v>
      </c>
      <c r="G33" s="38"/>
      <c r="H33" s="38"/>
      <c r="I33" s="156">
        <v>0.20999999999999999</v>
      </c>
      <c r="J33" s="155">
        <f>ROUND(((SUM(BE121:BE324))*I33),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ROUND((SUM(BF121:BF324)),  2)</f>
        <v>0</v>
      </c>
      <c r="G34" s="38"/>
      <c r="H34" s="38"/>
      <c r="I34" s="156">
        <v>0.14999999999999999</v>
      </c>
      <c r="J34" s="155">
        <f>ROUND(((SUM(BF121:BF324))*I34),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ROUND((SUM(BG121:BG324)),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ROUND((SUM(BH121:BH324)),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ROUND((SUM(BI121:BI324)),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Mladotice ON - oprava bytové části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04 - Elektroinstalace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27. 1. 2022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101</v>
      </c>
      <c r="D96" s="40"/>
      <c r="E96" s="40"/>
      <c r="F96" s="40"/>
      <c r="G96" s="40"/>
      <c r="H96" s="40"/>
      <c r="I96" s="40"/>
      <c r="J96" s="111">
        <f>J121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960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961</v>
      </c>
      <c r="E99" s="189"/>
      <c r="F99" s="189"/>
      <c r="G99" s="189"/>
      <c r="H99" s="189"/>
      <c r="I99" s="189"/>
      <c r="J99" s="190">
        <f>J244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962</v>
      </c>
      <c r="E100" s="189"/>
      <c r="F100" s="189"/>
      <c r="G100" s="189"/>
      <c r="H100" s="189"/>
      <c r="I100" s="189"/>
      <c r="J100" s="190">
        <f>J275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119</v>
      </c>
      <c r="E101" s="183"/>
      <c r="F101" s="183"/>
      <c r="G101" s="183"/>
      <c r="H101" s="183"/>
      <c r="I101" s="183"/>
      <c r="J101" s="184">
        <f>J314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4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Mladotice ON - oprava bytové části</v>
      </c>
      <c r="F111" s="32"/>
      <c r="G111" s="32"/>
      <c r="H111" s="32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96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7" t="str">
        <f>E9</f>
        <v>SO 04 - Elektroinstalace</v>
      </c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80" t="str">
        <f>IF(J12="","",J12)</f>
        <v>27. 1. 2022</v>
      </c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121</v>
      </c>
      <c r="D120" s="195" t="s">
        <v>58</v>
      </c>
      <c r="E120" s="195" t="s">
        <v>54</v>
      </c>
      <c r="F120" s="195" t="s">
        <v>55</v>
      </c>
      <c r="G120" s="195" t="s">
        <v>122</v>
      </c>
      <c r="H120" s="195" t="s">
        <v>123</v>
      </c>
      <c r="I120" s="195" t="s">
        <v>124</v>
      </c>
      <c r="J120" s="196" t="s">
        <v>100</v>
      </c>
      <c r="K120" s="197" t="s">
        <v>125</v>
      </c>
      <c r="L120" s="198"/>
      <c r="M120" s="101" t="s">
        <v>1</v>
      </c>
      <c r="N120" s="102" t="s">
        <v>37</v>
      </c>
      <c r="O120" s="102" t="s">
        <v>126</v>
      </c>
      <c r="P120" s="102" t="s">
        <v>127</v>
      </c>
      <c r="Q120" s="102" t="s">
        <v>128</v>
      </c>
      <c r="R120" s="102" t="s">
        <v>129</v>
      </c>
      <c r="S120" s="102" t="s">
        <v>130</v>
      </c>
      <c r="T120" s="103" t="s">
        <v>131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8" t="s">
        <v>132</v>
      </c>
      <c r="D121" s="40"/>
      <c r="E121" s="40"/>
      <c r="F121" s="40"/>
      <c r="G121" s="40"/>
      <c r="H121" s="40"/>
      <c r="I121" s="40"/>
      <c r="J121" s="199">
        <f>BK121</f>
        <v>0</v>
      </c>
      <c r="K121" s="40"/>
      <c r="L121" s="44"/>
      <c r="M121" s="104"/>
      <c r="N121" s="200"/>
      <c r="O121" s="105"/>
      <c r="P121" s="201">
        <f>P122+P314</f>
        <v>0</v>
      </c>
      <c r="Q121" s="105"/>
      <c r="R121" s="201">
        <f>R122+R314</f>
        <v>0.088297500000000001</v>
      </c>
      <c r="S121" s="105"/>
      <c r="T121" s="202">
        <f>T122+T314</f>
        <v>0.34489999999999998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102</v>
      </c>
      <c r="BK121" s="203">
        <f>BK122+BK314</f>
        <v>0</v>
      </c>
    </row>
    <row r="122" s="12" customFormat="1" ht="25.92" customHeight="1">
      <c r="A122" s="12"/>
      <c r="B122" s="204"/>
      <c r="C122" s="205"/>
      <c r="D122" s="206" t="s">
        <v>72</v>
      </c>
      <c r="E122" s="207" t="s">
        <v>235</v>
      </c>
      <c r="F122" s="207" t="s">
        <v>236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P123+P244+P275</f>
        <v>0</v>
      </c>
      <c r="Q122" s="212"/>
      <c r="R122" s="213">
        <f>R123+R244+R275</f>
        <v>0.088297500000000001</v>
      </c>
      <c r="S122" s="212"/>
      <c r="T122" s="214">
        <f>T123+T244+T275</f>
        <v>0.34489999999999998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143</v>
      </c>
      <c r="AT122" s="216" t="s">
        <v>72</v>
      </c>
      <c r="AU122" s="216" t="s">
        <v>73</v>
      </c>
      <c r="AY122" s="215" t="s">
        <v>135</v>
      </c>
      <c r="BK122" s="217">
        <f>BK123+BK244+BK275</f>
        <v>0</v>
      </c>
    </row>
    <row r="123" s="12" customFormat="1" ht="22.8" customHeight="1">
      <c r="A123" s="12"/>
      <c r="B123" s="204"/>
      <c r="C123" s="205"/>
      <c r="D123" s="206" t="s">
        <v>72</v>
      </c>
      <c r="E123" s="218" t="s">
        <v>963</v>
      </c>
      <c r="F123" s="218" t="s">
        <v>964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SUM(P124:P243)</f>
        <v>0</v>
      </c>
      <c r="Q123" s="212"/>
      <c r="R123" s="213">
        <f>SUM(R124:R243)</f>
        <v>0.048877500000000004</v>
      </c>
      <c r="S123" s="212"/>
      <c r="T123" s="214">
        <f>SUM(T124:T243)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143</v>
      </c>
      <c r="AT123" s="216" t="s">
        <v>72</v>
      </c>
      <c r="AU123" s="216" t="s">
        <v>81</v>
      </c>
      <c r="AY123" s="215" t="s">
        <v>135</v>
      </c>
      <c r="BK123" s="217">
        <f>SUM(BK124:BK243)</f>
        <v>0</v>
      </c>
    </row>
    <row r="124" s="2" customFormat="1" ht="24.15" customHeight="1">
      <c r="A124" s="38"/>
      <c r="B124" s="39"/>
      <c r="C124" s="220" t="s">
        <v>81</v>
      </c>
      <c r="D124" s="220" t="s">
        <v>138</v>
      </c>
      <c r="E124" s="221" t="s">
        <v>965</v>
      </c>
      <c r="F124" s="222" t="s">
        <v>966</v>
      </c>
      <c r="G124" s="223" t="s">
        <v>253</v>
      </c>
      <c r="H124" s="224">
        <v>5</v>
      </c>
      <c r="I124" s="225"/>
      <c r="J124" s="226">
        <f>ROUND(I124*H124,2)</f>
        <v>0</v>
      </c>
      <c r="K124" s="227"/>
      <c r="L124" s="44"/>
      <c r="M124" s="228" t="s">
        <v>1</v>
      </c>
      <c r="N124" s="229" t="s">
        <v>41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2" t="s">
        <v>220</v>
      </c>
      <c r="AT124" s="232" t="s">
        <v>138</v>
      </c>
      <c r="AU124" s="232" t="s">
        <v>143</v>
      </c>
      <c r="AY124" s="17" t="s">
        <v>135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7" t="s">
        <v>144</v>
      </c>
      <c r="BK124" s="233">
        <f>ROUND(I124*H124,2)</f>
        <v>0</v>
      </c>
      <c r="BL124" s="17" t="s">
        <v>220</v>
      </c>
      <c r="BM124" s="232" t="s">
        <v>967</v>
      </c>
    </row>
    <row r="125" s="2" customFormat="1">
      <c r="A125" s="38"/>
      <c r="B125" s="39"/>
      <c r="C125" s="40"/>
      <c r="D125" s="234" t="s">
        <v>146</v>
      </c>
      <c r="E125" s="40"/>
      <c r="F125" s="235" t="s">
        <v>966</v>
      </c>
      <c r="G125" s="40"/>
      <c r="H125" s="40"/>
      <c r="I125" s="236"/>
      <c r="J125" s="40"/>
      <c r="K125" s="40"/>
      <c r="L125" s="44"/>
      <c r="M125" s="237"/>
      <c r="N125" s="238"/>
      <c r="O125" s="92"/>
      <c r="P125" s="92"/>
      <c r="Q125" s="92"/>
      <c r="R125" s="92"/>
      <c r="S125" s="92"/>
      <c r="T125" s="9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146</v>
      </c>
      <c r="AU125" s="17" t="s">
        <v>143</v>
      </c>
    </row>
    <row r="126" s="2" customFormat="1" ht="21.75" customHeight="1">
      <c r="A126" s="38"/>
      <c r="B126" s="39"/>
      <c r="C126" s="261" t="s">
        <v>143</v>
      </c>
      <c r="D126" s="261" t="s">
        <v>245</v>
      </c>
      <c r="E126" s="262" t="s">
        <v>968</v>
      </c>
      <c r="F126" s="263" t="s">
        <v>969</v>
      </c>
      <c r="G126" s="264" t="s">
        <v>253</v>
      </c>
      <c r="H126" s="265">
        <v>5</v>
      </c>
      <c r="I126" s="266"/>
      <c r="J126" s="267">
        <f>ROUND(I126*H126,2)</f>
        <v>0</v>
      </c>
      <c r="K126" s="268"/>
      <c r="L126" s="269"/>
      <c r="M126" s="270" t="s">
        <v>1</v>
      </c>
      <c r="N126" s="271" t="s">
        <v>41</v>
      </c>
      <c r="O126" s="92"/>
      <c r="P126" s="230">
        <f>O126*H126</f>
        <v>0</v>
      </c>
      <c r="Q126" s="230">
        <v>3.0000000000000001E-05</v>
      </c>
      <c r="R126" s="230">
        <f>Q126*H126</f>
        <v>0.00015000000000000001</v>
      </c>
      <c r="S126" s="230">
        <v>0</v>
      </c>
      <c r="T126" s="23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2" t="s">
        <v>248</v>
      </c>
      <c r="AT126" s="232" t="s">
        <v>245</v>
      </c>
      <c r="AU126" s="232" t="s">
        <v>143</v>
      </c>
      <c r="AY126" s="17" t="s">
        <v>135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144</v>
      </c>
      <c r="BK126" s="233">
        <f>ROUND(I126*H126,2)</f>
        <v>0</v>
      </c>
      <c r="BL126" s="17" t="s">
        <v>220</v>
      </c>
      <c r="BM126" s="232" t="s">
        <v>970</v>
      </c>
    </row>
    <row r="127" s="2" customFormat="1">
      <c r="A127" s="38"/>
      <c r="B127" s="39"/>
      <c r="C127" s="40"/>
      <c r="D127" s="234" t="s">
        <v>146</v>
      </c>
      <c r="E127" s="40"/>
      <c r="F127" s="235" t="s">
        <v>969</v>
      </c>
      <c r="G127" s="40"/>
      <c r="H127" s="40"/>
      <c r="I127" s="236"/>
      <c r="J127" s="40"/>
      <c r="K127" s="40"/>
      <c r="L127" s="44"/>
      <c r="M127" s="237"/>
      <c r="N127" s="238"/>
      <c r="O127" s="92"/>
      <c r="P127" s="92"/>
      <c r="Q127" s="92"/>
      <c r="R127" s="92"/>
      <c r="S127" s="92"/>
      <c r="T127" s="9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146</v>
      </c>
      <c r="AU127" s="17" t="s">
        <v>143</v>
      </c>
    </row>
    <row r="128" s="2" customFormat="1" ht="16.5" customHeight="1">
      <c r="A128" s="38"/>
      <c r="B128" s="39"/>
      <c r="C128" s="261" t="s">
        <v>136</v>
      </c>
      <c r="D128" s="261" t="s">
        <v>245</v>
      </c>
      <c r="E128" s="262" t="s">
        <v>971</v>
      </c>
      <c r="F128" s="263" t="s">
        <v>972</v>
      </c>
      <c r="G128" s="264" t="s">
        <v>242</v>
      </c>
      <c r="H128" s="265">
        <v>6</v>
      </c>
      <c r="I128" s="266"/>
      <c r="J128" s="267">
        <f>ROUND(I128*H128,2)</f>
        <v>0</v>
      </c>
      <c r="K128" s="268"/>
      <c r="L128" s="269"/>
      <c r="M128" s="270" t="s">
        <v>1</v>
      </c>
      <c r="N128" s="271" t="s">
        <v>41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2" t="s">
        <v>248</v>
      </c>
      <c r="AT128" s="232" t="s">
        <v>245</v>
      </c>
      <c r="AU128" s="232" t="s">
        <v>143</v>
      </c>
      <c r="AY128" s="17" t="s">
        <v>135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144</v>
      </c>
      <c r="BK128" s="233">
        <f>ROUND(I128*H128,2)</f>
        <v>0</v>
      </c>
      <c r="BL128" s="17" t="s">
        <v>220</v>
      </c>
      <c r="BM128" s="232" t="s">
        <v>973</v>
      </c>
    </row>
    <row r="129" s="2" customFormat="1">
      <c r="A129" s="38"/>
      <c r="B129" s="39"/>
      <c r="C129" s="40"/>
      <c r="D129" s="234" t="s">
        <v>146</v>
      </c>
      <c r="E129" s="40"/>
      <c r="F129" s="235" t="s">
        <v>972</v>
      </c>
      <c r="G129" s="40"/>
      <c r="H129" s="40"/>
      <c r="I129" s="236"/>
      <c r="J129" s="40"/>
      <c r="K129" s="40"/>
      <c r="L129" s="44"/>
      <c r="M129" s="237"/>
      <c r="N129" s="238"/>
      <c r="O129" s="92"/>
      <c r="P129" s="92"/>
      <c r="Q129" s="92"/>
      <c r="R129" s="92"/>
      <c r="S129" s="92"/>
      <c r="T129" s="9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146</v>
      </c>
      <c r="AU129" s="17" t="s">
        <v>143</v>
      </c>
    </row>
    <row r="130" s="2" customFormat="1" ht="21.75" customHeight="1">
      <c r="A130" s="38"/>
      <c r="B130" s="39"/>
      <c r="C130" s="220" t="s">
        <v>142</v>
      </c>
      <c r="D130" s="220" t="s">
        <v>138</v>
      </c>
      <c r="E130" s="221" t="s">
        <v>974</v>
      </c>
      <c r="F130" s="222" t="s">
        <v>975</v>
      </c>
      <c r="G130" s="223" t="s">
        <v>242</v>
      </c>
      <c r="H130" s="224">
        <v>30</v>
      </c>
      <c r="I130" s="225"/>
      <c r="J130" s="226">
        <f>ROUND(I130*H130,2)</f>
        <v>0</v>
      </c>
      <c r="K130" s="227"/>
      <c r="L130" s="44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220</v>
      </c>
      <c r="AT130" s="232" t="s">
        <v>138</v>
      </c>
      <c r="AU130" s="232" t="s">
        <v>143</v>
      </c>
      <c r="AY130" s="17" t="s">
        <v>135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144</v>
      </c>
      <c r="BK130" s="233">
        <f>ROUND(I130*H130,2)</f>
        <v>0</v>
      </c>
      <c r="BL130" s="17" t="s">
        <v>220</v>
      </c>
      <c r="BM130" s="232" t="s">
        <v>976</v>
      </c>
    </row>
    <row r="131" s="2" customFormat="1">
      <c r="A131" s="38"/>
      <c r="B131" s="39"/>
      <c r="C131" s="40"/>
      <c r="D131" s="234" t="s">
        <v>146</v>
      </c>
      <c r="E131" s="40"/>
      <c r="F131" s="235" t="s">
        <v>975</v>
      </c>
      <c r="G131" s="40"/>
      <c r="H131" s="40"/>
      <c r="I131" s="236"/>
      <c r="J131" s="40"/>
      <c r="K131" s="40"/>
      <c r="L131" s="44"/>
      <c r="M131" s="237"/>
      <c r="N131" s="238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146</v>
      </c>
      <c r="AU131" s="17" t="s">
        <v>143</v>
      </c>
    </row>
    <row r="132" s="2" customFormat="1" ht="21.75" customHeight="1">
      <c r="A132" s="38"/>
      <c r="B132" s="39"/>
      <c r="C132" s="261" t="s">
        <v>144</v>
      </c>
      <c r="D132" s="261" t="s">
        <v>245</v>
      </c>
      <c r="E132" s="262" t="s">
        <v>977</v>
      </c>
      <c r="F132" s="263" t="s">
        <v>978</v>
      </c>
      <c r="G132" s="264" t="s">
        <v>242</v>
      </c>
      <c r="H132" s="265">
        <v>20</v>
      </c>
      <c r="I132" s="266"/>
      <c r="J132" s="267">
        <f>ROUND(I132*H132,2)</f>
        <v>0</v>
      </c>
      <c r="K132" s="268"/>
      <c r="L132" s="269"/>
      <c r="M132" s="270" t="s">
        <v>1</v>
      </c>
      <c r="N132" s="271" t="s">
        <v>41</v>
      </c>
      <c r="O132" s="92"/>
      <c r="P132" s="230">
        <f>O132*H132</f>
        <v>0</v>
      </c>
      <c r="Q132" s="230">
        <v>4.0000000000000003E-05</v>
      </c>
      <c r="R132" s="230">
        <f>Q132*H132</f>
        <v>0.00080000000000000004</v>
      </c>
      <c r="S132" s="230">
        <v>0</v>
      </c>
      <c r="T132" s="23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2" t="s">
        <v>248</v>
      </c>
      <c r="AT132" s="232" t="s">
        <v>245</v>
      </c>
      <c r="AU132" s="232" t="s">
        <v>143</v>
      </c>
      <c r="AY132" s="17" t="s">
        <v>135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144</v>
      </c>
      <c r="BK132" s="233">
        <f>ROUND(I132*H132,2)</f>
        <v>0</v>
      </c>
      <c r="BL132" s="17" t="s">
        <v>220</v>
      </c>
      <c r="BM132" s="232" t="s">
        <v>979</v>
      </c>
    </row>
    <row r="133" s="2" customFormat="1">
      <c r="A133" s="38"/>
      <c r="B133" s="39"/>
      <c r="C133" s="40"/>
      <c r="D133" s="234" t="s">
        <v>146</v>
      </c>
      <c r="E133" s="40"/>
      <c r="F133" s="235" t="s">
        <v>978</v>
      </c>
      <c r="G133" s="40"/>
      <c r="H133" s="40"/>
      <c r="I133" s="236"/>
      <c r="J133" s="40"/>
      <c r="K133" s="40"/>
      <c r="L133" s="44"/>
      <c r="M133" s="237"/>
      <c r="N133" s="238"/>
      <c r="O133" s="92"/>
      <c r="P133" s="92"/>
      <c r="Q133" s="92"/>
      <c r="R133" s="92"/>
      <c r="S133" s="92"/>
      <c r="T133" s="9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146</v>
      </c>
      <c r="AU133" s="17" t="s">
        <v>143</v>
      </c>
    </row>
    <row r="134" s="2" customFormat="1" ht="24.15" customHeight="1">
      <c r="A134" s="38"/>
      <c r="B134" s="39"/>
      <c r="C134" s="261" t="s">
        <v>149</v>
      </c>
      <c r="D134" s="261" t="s">
        <v>245</v>
      </c>
      <c r="E134" s="262" t="s">
        <v>980</v>
      </c>
      <c r="F134" s="263" t="s">
        <v>981</v>
      </c>
      <c r="G134" s="264" t="s">
        <v>242</v>
      </c>
      <c r="H134" s="265">
        <v>8</v>
      </c>
      <c r="I134" s="266"/>
      <c r="J134" s="267">
        <f>ROUND(I134*H134,2)</f>
        <v>0</v>
      </c>
      <c r="K134" s="268"/>
      <c r="L134" s="269"/>
      <c r="M134" s="270" t="s">
        <v>1</v>
      </c>
      <c r="N134" s="271" t="s">
        <v>41</v>
      </c>
      <c r="O134" s="92"/>
      <c r="P134" s="230">
        <f>O134*H134</f>
        <v>0</v>
      </c>
      <c r="Q134" s="230">
        <v>5.0000000000000002E-05</v>
      </c>
      <c r="R134" s="230">
        <f>Q134*H134</f>
        <v>0.00040000000000000002</v>
      </c>
      <c r="S134" s="230">
        <v>0</v>
      </c>
      <c r="T134" s="23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2" t="s">
        <v>248</v>
      </c>
      <c r="AT134" s="232" t="s">
        <v>245</v>
      </c>
      <c r="AU134" s="232" t="s">
        <v>143</v>
      </c>
      <c r="AY134" s="17" t="s">
        <v>135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144</v>
      </c>
      <c r="BK134" s="233">
        <f>ROUND(I134*H134,2)</f>
        <v>0</v>
      </c>
      <c r="BL134" s="17" t="s">
        <v>220</v>
      </c>
      <c r="BM134" s="232" t="s">
        <v>982</v>
      </c>
    </row>
    <row r="135" s="2" customFormat="1">
      <c r="A135" s="38"/>
      <c r="B135" s="39"/>
      <c r="C135" s="40"/>
      <c r="D135" s="234" t="s">
        <v>146</v>
      </c>
      <c r="E135" s="40"/>
      <c r="F135" s="235" t="s">
        <v>981</v>
      </c>
      <c r="G135" s="40"/>
      <c r="H135" s="40"/>
      <c r="I135" s="236"/>
      <c r="J135" s="40"/>
      <c r="K135" s="40"/>
      <c r="L135" s="44"/>
      <c r="M135" s="237"/>
      <c r="N135" s="238"/>
      <c r="O135" s="92"/>
      <c r="P135" s="92"/>
      <c r="Q135" s="92"/>
      <c r="R135" s="92"/>
      <c r="S135" s="92"/>
      <c r="T135" s="9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146</v>
      </c>
      <c r="AU135" s="17" t="s">
        <v>143</v>
      </c>
    </row>
    <row r="136" s="2" customFormat="1" ht="24.15" customHeight="1">
      <c r="A136" s="38"/>
      <c r="B136" s="39"/>
      <c r="C136" s="261" t="s">
        <v>182</v>
      </c>
      <c r="D136" s="261" t="s">
        <v>245</v>
      </c>
      <c r="E136" s="262" t="s">
        <v>983</v>
      </c>
      <c r="F136" s="263" t="s">
        <v>984</v>
      </c>
      <c r="G136" s="264" t="s">
        <v>242</v>
      </c>
      <c r="H136" s="265">
        <v>2</v>
      </c>
      <c r="I136" s="266"/>
      <c r="J136" s="267">
        <f>ROUND(I136*H136,2)</f>
        <v>0</v>
      </c>
      <c r="K136" s="268"/>
      <c r="L136" s="269"/>
      <c r="M136" s="270" t="s">
        <v>1</v>
      </c>
      <c r="N136" s="271" t="s">
        <v>41</v>
      </c>
      <c r="O136" s="92"/>
      <c r="P136" s="230">
        <f>O136*H136</f>
        <v>0</v>
      </c>
      <c r="Q136" s="230">
        <v>3.0000000000000001E-05</v>
      </c>
      <c r="R136" s="230">
        <f>Q136*H136</f>
        <v>6.0000000000000002E-05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248</v>
      </c>
      <c r="AT136" s="232" t="s">
        <v>245</v>
      </c>
      <c r="AU136" s="232" t="s">
        <v>143</v>
      </c>
      <c r="AY136" s="17" t="s">
        <v>135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144</v>
      </c>
      <c r="BK136" s="233">
        <f>ROUND(I136*H136,2)</f>
        <v>0</v>
      </c>
      <c r="BL136" s="17" t="s">
        <v>220</v>
      </c>
      <c r="BM136" s="232" t="s">
        <v>985</v>
      </c>
    </row>
    <row r="137" s="2" customFormat="1">
      <c r="A137" s="38"/>
      <c r="B137" s="39"/>
      <c r="C137" s="40"/>
      <c r="D137" s="234" t="s">
        <v>146</v>
      </c>
      <c r="E137" s="40"/>
      <c r="F137" s="235" t="s">
        <v>984</v>
      </c>
      <c r="G137" s="40"/>
      <c r="H137" s="40"/>
      <c r="I137" s="236"/>
      <c r="J137" s="40"/>
      <c r="K137" s="40"/>
      <c r="L137" s="44"/>
      <c r="M137" s="237"/>
      <c r="N137" s="238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143</v>
      </c>
    </row>
    <row r="138" s="2" customFormat="1" ht="16.5" customHeight="1">
      <c r="A138" s="38"/>
      <c r="B138" s="39"/>
      <c r="C138" s="220" t="s">
        <v>188</v>
      </c>
      <c r="D138" s="220" t="s">
        <v>138</v>
      </c>
      <c r="E138" s="221" t="s">
        <v>986</v>
      </c>
      <c r="F138" s="222" t="s">
        <v>987</v>
      </c>
      <c r="G138" s="223" t="s">
        <v>242</v>
      </c>
      <c r="H138" s="224">
        <v>3</v>
      </c>
      <c r="I138" s="225"/>
      <c r="J138" s="226">
        <f>ROUND(I138*H138,2)</f>
        <v>0</v>
      </c>
      <c r="K138" s="227"/>
      <c r="L138" s="44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2" t="s">
        <v>220</v>
      </c>
      <c r="AT138" s="232" t="s">
        <v>138</v>
      </c>
      <c r="AU138" s="232" t="s">
        <v>143</v>
      </c>
      <c r="AY138" s="17" t="s">
        <v>135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144</v>
      </c>
      <c r="BK138" s="233">
        <f>ROUND(I138*H138,2)</f>
        <v>0</v>
      </c>
      <c r="BL138" s="17" t="s">
        <v>220</v>
      </c>
      <c r="BM138" s="232" t="s">
        <v>988</v>
      </c>
    </row>
    <row r="139" s="2" customFormat="1">
      <c r="A139" s="38"/>
      <c r="B139" s="39"/>
      <c r="C139" s="40"/>
      <c r="D139" s="234" t="s">
        <v>146</v>
      </c>
      <c r="E139" s="40"/>
      <c r="F139" s="235" t="s">
        <v>987</v>
      </c>
      <c r="G139" s="40"/>
      <c r="H139" s="40"/>
      <c r="I139" s="236"/>
      <c r="J139" s="40"/>
      <c r="K139" s="40"/>
      <c r="L139" s="44"/>
      <c r="M139" s="237"/>
      <c r="N139" s="238"/>
      <c r="O139" s="92"/>
      <c r="P139" s="92"/>
      <c r="Q139" s="92"/>
      <c r="R139" s="92"/>
      <c r="S139" s="92"/>
      <c r="T139" s="9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146</v>
      </c>
      <c r="AU139" s="17" t="s">
        <v>143</v>
      </c>
    </row>
    <row r="140" s="2" customFormat="1" ht="24.15" customHeight="1">
      <c r="A140" s="38"/>
      <c r="B140" s="39"/>
      <c r="C140" s="261" t="s">
        <v>173</v>
      </c>
      <c r="D140" s="261" t="s">
        <v>245</v>
      </c>
      <c r="E140" s="262" t="s">
        <v>989</v>
      </c>
      <c r="F140" s="263" t="s">
        <v>990</v>
      </c>
      <c r="G140" s="264" t="s">
        <v>242</v>
      </c>
      <c r="H140" s="265">
        <v>3</v>
      </c>
      <c r="I140" s="266"/>
      <c r="J140" s="267">
        <f>ROUND(I140*H140,2)</f>
        <v>0</v>
      </c>
      <c r="K140" s="268"/>
      <c r="L140" s="269"/>
      <c r="M140" s="270" t="s">
        <v>1</v>
      </c>
      <c r="N140" s="271" t="s">
        <v>41</v>
      </c>
      <c r="O140" s="92"/>
      <c r="P140" s="230">
        <f>O140*H140</f>
        <v>0</v>
      </c>
      <c r="Q140" s="230">
        <v>9.0000000000000006E-05</v>
      </c>
      <c r="R140" s="230">
        <f>Q140*H140</f>
        <v>0.00027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248</v>
      </c>
      <c r="AT140" s="232" t="s">
        <v>245</v>
      </c>
      <c r="AU140" s="232" t="s">
        <v>143</v>
      </c>
      <c r="AY140" s="17" t="s">
        <v>135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144</v>
      </c>
      <c r="BK140" s="233">
        <f>ROUND(I140*H140,2)</f>
        <v>0</v>
      </c>
      <c r="BL140" s="17" t="s">
        <v>220</v>
      </c>
      <c r="BM140" s="232" t="s">
        <v>991</v>
      </c>
    </row>
    <row r="141" s="2" customFormat="1">
      <c r="A141" s="38"/>
      <c r="B141" s="39"/>
      <c r="C141" s="40"/>
      <c r="D141" s="234" t="s">
        <v>146</v>
      </c>
      <c r="E141" s="40"/>
      <c r="F141" s="235" t="s">
        <v>990</v>
      </c>
      <c r="G141" s="40"/>
      <c r="H141" s="40"/>
      <c r="I141" s="236"/>
      <c r="J141" s="40"/>
      <c r="K141" s="40"/>
      <c r="L141" s="44"/>
      <c r="M141" s="237"/>
      <c r="N141" s="238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146</v>
      </c>
      <c r="AU141" s="17" t="s">
        <v>143</v>
      </c>
    </row>
    <row r="142" s="2" customFormat="1" ht="24.15" customHeight="1">
      <c r="A142" s="38"/>
      <c r="B142" s="39"/>
      <c r="C142" s="220" t="s">
        <v>199</v>
      </c>
      <c r="D142" s="220" t="s">
        <v>138</v>
      </c>
      <c r="E142" s="221" t="s">
        <v>992</v>
      </c>
      <c r="F142" s="222" t="s">
        <v>993</v>
      </c>
      <c r="G142" s="223" t="s">
        <v>242</v>
      </c>
      <c r="H142" s="224">
        <v>1</v>
      </c>
      <c r="I142" s="225"/>
      <c r="J142" s="226">
        <f>ROUND(I142*H142,2)</f>
        <v>0</v>
      </c>
      <c r="K142" s="227"/>
      <c r="L142" s="44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220</v>
      </c>
      <c r="AT142" s="232" t="s">
        <v>138</v>
      </c>
      <c r="AU142" s="232" t="s">
        <v>143</v>
      </c>
      <c r="AY142" s="17" t="s">
        <v>135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144</v>
      </c>
      <c r="BK142" s="233">
        <f>ROUND(I142*H142,2)</f>
        <v>0</v>
      </c>
      <c r="BL142" s="17" t="s">
        <v>220</v>
      </c>
      <c r="BM142" s="232" t="s">
        <v>994</v>
      </c>
    </row>
    <row r="143" s="2" customFormat="1">
      <c r="A143" s="38"/>
      <c r="B143" s="39"/>
      <c r="C143" s="40"/>
      <c r="D143" s="234" t="s">
        <v>146</v>
      </c>
      <c r="E143" s="40"/>
      <c r="F143" s="235" t="s">
        <v>993</v>
      </c>
      <c r="G143" s="40"/>
      <c r="H143" s="40"/>
      <c r="I143" s="236"/>
      <c r="J143" s="40"/>
      <c r="K143" s="40"/>
      <c r="L143" s="44"/>
      <c r="M143" s="237"/>
      <c r="N143" s="238"/>
      <c r="O143" s="92"/>
      <c r="P143" s="92"/>
      <c r="Q143" s="92"/>
      <c r="R143" s="92"/>
      <c r="S143" s="92"/>
      <c r="T143" s="9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146</v>
      </c>
      <c r="AU143" s="17" t="s">
        <v>143</v>
      </c>
    </row>
    <row r="144" s="2" customFormat="1" ht="24.15" customHeight="1">
      <c r="A144" s="38"/>
      <c r="B144" s="39"/>
      <c r="C144" s="261" t="s">
        <v>208</v>
      </c>
      <c r="D144" s="261" t="s">
        <v>245</v>
      </c>
      <c r="E144" s="262" t="s">
        <v>995</v>
      </c>
      <c r="F144" s="263" t="s">
        <v>996</v>
      </c>
      <c r="G144" s="264" t="s">
        <v>242</v>
      </c>
      <c r="H144" s="265">
        <v>1</v>
      </c>
      <c r="I144" s="266"/>
      <c r="J144" s="267">
        <f>ROUND(I144*H144,2)</f>
        <v>0</v>
      </c>
      <c r="K144" s="268"/>
      <c r="L144" s="269"/>
      <c r="M144" s="270" t="s">
        <v>1</v>
      </c>
      <c r="N144" s="271" t="s">
        <v>41</v>
      </c>
      <c r="O144" s="92"/>
      <c r="P144" s="230">
        <f>O144*H144</f>
        <v>0</v>
      </c>
      <c r="Q144" s="230">
        <v>0.00016000000000000001</v>
      </c>
      <c r="R144" s="230">
        <f>Q144*H144</f>
        <v>0.00016000000000000001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248</v>
      </c>
      <c r="AT144" s="232" t="s">
        <v>245</v>
      </c>
      <c r="AU144" s="232" t="s">
        <v>143</v>
      </c>
      <c r="AY144" s="17" t="s">
        <v>135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144</v>
      </c>
      <c r="BK144" s="233">
        <f>ROUND(I144*H144,2)</f>
        <v>0</v>
      </c>
      <c r="BL144" s="17" t="s">
        <v>220</v>
      </c>
      <c r="BM144" s="232" t="s">
        <v>997</v>
      </c>
    </row>
    <row r="145" s="2" customFormat="1">
      <c r="A145" s="38"/>
      <c r="B145" s="39"/>
      <c r="C145" s="40"/>
      <c r="D145" s="234" t="s">
        <v>146</v>
      </c>
      <c r="E145" s="40"/>
      <c r="F145" s="235" t="s">
        <v>996</v>
      </c>
      <c r="G145" s="40"/>
      <c r="H145" s="40"/>
      <c r="I145" s="236"/>
      <c r="J145" s="40"/>
      <c r="K145" s="40"/>
      <c r="L145" s="44"/>
      <c r="M145" s="237"/>
      <c r="N145" s="238"/>
      <c r="O145" s="92"/>
      <c r="P145" s="92"/>
      <c r="Q145" s="92"/>
      <c r="R145" s="92"/>
      <c r="S145" s="92"/>
      <c r="T145" s="9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146</v>
      </c>
      <c r="AU145" s="17" t="s">
        <v>143</v>
      </c>
    </row>
    <row r="146" s="2" customFormat="1" ht="24.15" customHeight="1">
      <c r="A146" s="38"/>
      <c r="B146" s="39"/>
      <c r="C146" s="261" t="s">
        <v>213</v>
      </c>
      <c r="D146" s="261" t="s">
        <v>245</v>
      </c>
      <c r="E146" s="262" t="s">
        <v>998</v>
      </c>
      <c r="F146" s="263" t="s">
        <v>999</v>
      </c>
      <c r="G146" s="264" t="s">
        <v>242</v>
      </c>
      <c r="H146" s="265">
        <v>1</v>
      </c>
      <c r="I146" s="266"/>
      <c r="J146" s="267">
        <f>ROUND(I146*H146,2)</f>
        <v>0</v>
      </c>
      <c r="K146" s="268"/>
      <c r="L146" s="269"/>
      <c r="M146" s="270" t="s">
        <v>1</v>
      </c>
      <c r="N146" s="271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248</v>
      </c>
      <c r="AT146" s="232" t="s">
        <v>245</v>
      </c>
      <c r="AU146" s="232" t="s">
        <v>143</v>
      </c>
      <c r="AY146" s="17" t="s">
        <v>135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144</v>
      </c>
      <c r="BK146" s="233">
        <f>ROUND(I146*H146,2)</f>
        <v>0</v>
      </c>
      <c r="BL146" s="17" t="s">
        <v>220</v>
      </c>
      <c r="BM146" s="232" t="s">
        <v>1000</v>
      </c>
    </row>
    <row r="147" s="2" customFormat="1">
      <c r="A147" s="38"/>
      <c r="B147" s="39"/>
      <c r="C147" s="40"/>
      <c r="D147" s="234" t="s">
        <v>146</v>
      </c>
      <c r="E147" s="40"/>
      <c r="F147" s="235" t="s">
        <v>999</v>
      </c>
      <c r="G147" s="40"/>
      <c r="H147" s="40"/>
      <c r="I147" s="236"/>
      <c r="J147" s="40"/>
      <c r="K147" s="40"/>
      <c r="L147" s="44"/>
      <c r="M147" s="237"/>
      <c r="N147" s="238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146</v>
      </c>
      <c r="AU147" s="17" t="s">
        <v>143</v>
      </c>
    </row>
    <row r="148" s="2" customFormat="1" ht="24.15" customHeight="1">
      <c r="A148" s="38"/>
      <c r="B148" s="39"/>
      <c r="C148" s="220" t="s">
        <v>217</v>
      </c>
      <c r="D148" s="220" t="s">
        <v>138</v>
      </c>
      <c r="E148" s="221" t="s">
        <v>1001</v>
      </c>
      <c r="F148" s="222" t="s">
        <v>1002</v>
      </c>
      <c r="G148" s="223" t="s">
        <v>242</v>
      </c>
      <c r="H148" s="224">
        <v>3</v>
      </c>
      <c r="I148" s="225"/>
      <c r="J148" s="226">
        <f>ROUND(I148*H148,2)</f>
        <v>0</v>
      </c>
      <c r="K148" s="227"/>
      <c r="L148" s="44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2" t="s">
        <v>220</v>
      </c>
      <c r="AT148" s="232" t="s">
        <v>138</v>
      </c>
      <c r="AU148" s="232" t="s">
        <v>143</v>
      </c>
      <c r="AY148" s="17" t="s">
        <v>135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144</v>
      </c>
      <c r="BK148" s="233">
        <f>ROUND(I148*H148,2)</f>
        <v>0</v>
      </c>
      <c r="BL148" s="17" t="s">
        <v>220</v>
      </c>
      <c r="BM148" s="232" t="s">
        <v>1003</v>
      </c>
    </row>
    <row r="149" s="2" customFormat="1">
      <c r="A149" s="38"/>
      <c r="B149" s="39"/>
      <c r="C149" s="40"/>
      <c r="D149" s="234" t="s">
        <v>146</v>
      </c>
      <c r="E149" s="40"/>
      <c r="F149" s="235" t="s">
        <v>1002</v>
      </c>
      <c r="G149" s="40"/>
      <c r="H149" s="40"/>
      <c r="I149" s="236"/>
      <c r="J149" s="40"/>
      <c r="K149" s="40"/>
      <c r="L149" s="44"/>
      <c r="M149" s="237"/>
      <c r="N149" s="238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143</v>
      </c>
    </row>
    <row r="150" s="2" customFormat="1" ht="33" customHeight="1">
      <c r="A150" s="38"/>
      <c r="B150" s="39"/>
      <c r="C150" s="220" t="s">
        <v>222</v>
      </c>
      <c r="D150" s="220" t="s">
        <v>138</v>
      </c>
      <c r="E150" s="221" t="s">
        <v>1004</v>
      </c>
      <c r="F150" s="222" t="s">
        <v>1005</v>
      </c>
      <c r="G150" s="223" t="s">
        <v>253</v>
      </c>
      <c r="H150" s="224">
        <v>5</v>
      </c>
      <c r="I150" s="225"/>
      <c r="J150" s="226">
        <f>ROUND(I150*H150,2)</f>
        <v>0</v>
      </c>
      <c r="K150" s="227"/>
      <c r="L150" s="44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2" t="s">
        <v>220</v>
      </c>
      <c r="AT150" s="232" t="s">
        <v>138</v>
      </c>
      <c r="AU150" s="232" t="s">
        <v>143</v>
      </c>
      <c r="AY150" s="17" t="s">
        <v>135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144</v>
      </c>
      <c r="BK150" s="233">
        <f>ROUND(I150*H150,2)</f>
        <v>0</v>
      </c>
      <c r="BL150" s="17" t="s">
        <v>220</v>
      </c>
      <c r="BM150" s="232" t="s">
        <v>1006</v>
      </c>
    </row>
    <row r="151" s="2" customFormat="1">
      <c r="A151" s="38"/>
      <c r="B151" s="39"/>
      <c r="C151" s="40"/>
      <c r="D151" s="234" t="s">
        <v>146</v>
      </c>
      <c r="E151" s="40"/>
      <c r="F151" s="235" t="s">
        <v>1005</v>
      </c>
      <c r="G151" s="40"/>
      <c r="H151" s="40"/>
      <c r="I151" s="236"/>
      <c r="J151" s="40"/>
      <c r="K151" s="40"/>
      <c r="L151" s="44"/>
      <c r="M151" s="237"/>
      <c r="N151" s="238"/>
      <c r="O151" s="92"/>
      <c r="P151" s="92"/>
      <c r="Q151" s="92"/>
      <c r="R151" s="92"/>
      <c r="S151" s="92"/>
      <c r="T151" s="9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146</v>
      </c>
      <c r="AU151" s="17" t="s">
        <v>143</v>
      </c>
    </row>
    <row r="152" s="2" customFormat="1" ht="24.15" customHeight="1">
      <c r="A152" s="38"/>
      <c r="B152" s="39"/>
      <c r="C152" s="261" t="s">
        <v>8</v>
      </c>
      <c r="D152" s="261" t="s">
        <v>245</v>
      </c>
      <c r="E152" s="262" t="s">
        <v>1007</v>
      </c>
      <c r="F152" s="263" t="s">
        <v>1008</v>
      </c>
      <c r="G152" s="264" t="s">
        <v>253</v>
      </c>
      <c r="H152" s="265">
        <v>5.25</v>
      </c>
      <c r="I152" s="266"/>
      <c r="J152" s="267">
        <f>ROUND(I152*H152,2)</f>
        <v>0</v>
      </c>
      <c r="K152" s="268"/>
      <c r="L152" s="269"/>
      <c r="M152" s="270" t="s">
        <v>1</v>
      </c>
      <c r="N152" s="271" t="s">
        <v>41</v>
      </c>
      <c r="O152" s="92"/>
      <c r="P152" s="230">
        <f>O152*H152</f>
        <v>0</v>
      </c>
      <c r="Q152" s="230">
        <v>5.0000000000000002E-05</v>
      </c>
      <c r="R152" s="230">
        <f>Q152*H152</f>
        <v>0.00026250000000000004</v>
      </c>
      <c r="S152" s="230">
        <v>0</v>
      </c>
      <c r="T152" s="23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2" t="s">
        <v>248</v>
      </c>
      <c r="AT152" s="232" t="s">
        <v>245</v>
      </c>
      <c r="AU152" s="232" t="s">
        <v>143</v>
      </c>
      <c r="AY152" s="17" t="s">
        <v>135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144</v>
      </c>
      <c r="BK152" s="233">
        <f>ROUND(I152*H152,2)</f>
        <v>0</v>
      </c>
      <c r="BL152" s="17" t="s">
        <v>220</v>
      </c>
      <c r="BM152" s="232" t="s">
        <v>1009</v>
      </c>
    </row>
    <row r="153" s="2" customFormat="1">
      <c r="A153" s="38"/>
      <c r="B153" s="39"/>
      <c r="C153" s="40"/>
      <c r="D153" s="234" t="s">
        <v>146</v>
      </c>
      <c r="E153" s="40"/>
      <c r="F153" s="235" t="s">
        <v>1008</v>
      </c>
      <c r="G153" s="40"/>
      <c r="H153" s="40"/>
      <c r="I153" s="236"/>
      <c r="J153" s="40"/>
      <c r="K153" s="40"/>
      <c r="L153" s="44"/>
      <c r="M153" s="237"/>
      <c r="N153" s="238"/>
      <c r="O153" s="92"/>
      <c r="P153" s="92"/>
      <c r="Q153" s="92"/>
      <c r="R153" s="92"/>
      <c r="S153" s="92"/>
      <c r="T153" s="9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146</v>
      </c>
      <c r="AU153" s="17" t="s">
        <v>143</v>
      </c>
    </row>
    <row r="154" s="2" customFormat="1" ht="24.15" customHeight="1">
      <c r="A154" s="38"/>
      <c r="B154" s="39"/>
      <c r="C154" s="220" t="s">
        <v>220</v>
      </c>
      <c r="D154" s="220" t="s">
        <v>138</v>
      </c>
      <c r="E154" s="221" t="s">
        <v>1010</v>
      </c>
      <c r="F154" s="222" t="s">
        <v>1011</v>
      </c>
      <c r="G154" s="223" t="s">
        <v>253</v>
      </c>
      <c r="H154" s="224">
        <v>180</v>
      </c>
      <c r="I154" s="225"/>
      <c r="J154" s="226">
        <f>ROUND(I154*H154,2)</f>
        <v>0</v>
      </c>
      <c r="K154" s="227"/>
      <c r="L154" s="44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220</v>
      </c>
      <c r="AT154" s="232" t="s">
        <v>138</v>
      </c>
      <c r="AU154" s="232" t="s">
        <v>143</v>
      </c>
      <c r="AY154" s="17" t="s">
        <v>135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144</v>
      </c>
      <c r="BK154" s="233">
        <f>ROUND(I154*H154,2)</f>
        <v>0</v>
      </c>
      <c r="BL154" s="17" t="s">
        <v>220</v>
      </c>
      <c r="BM154" s="232" t="s">
        <v>1012</v>
      </c>
    </row>
    <row r="155" s="2" customFormat="1">
      <c r="A155" s="38"/>
      <c r="B155" s="39"/>
      <c r="C155" s="40"/>
      <c r="D155" s="234" t="s">
        <v>146</v>
      </c>
      <c r="E155" s="40"/>
      <c r="F155" s="235" t="s">
        <v>1011</v>
      </c>
      <c r="G155" s="40"/>
      <c r="H155" s="40"/>
      <c r="I155" s="236"/>
      <c r="J155" s="40"/>
      <c r="K155" s="40"/>
      <c r="L155" s="44"/>
      <c r="M155" s="237"/>
      <c r="N155" s="238"/>
      <c r="O155" s="92"/>
      <c r="P155" s="92"/>
      <c r="Q155" s="92"/>
      <c r="R155" s="92"/>
      <c r="S155" s="92"/>
      <c r="T155" s="9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146</v>
      </c>
      <c r="AU155" s="17" t="s">
        <v>143</v>
      </c>
    </row>
    <row r="156" s="2" customFormat="1" ht="24.15" customHeight="1">
      <c r="A156" s="38"/>
      <c r="B156" s="39"/>
      <c r="C156" s="261" t="s">
        <v>239</v>
      </c>
      <c r="D156" s="261" t="s">
        <v>245</v>
      </c>
      <c r="E156" s="262" t="s">
        <v>1013</v>
      </c>
      <c r="F156" s="263" t="s">
        <v>1014</v>
      </c>
      <c r="G156" s="264" t="s">
        <v>253</v>
      </c>
      <c r="H156" s="265">
        <v>189</v>
      </c>
      <c r="I156" s="266"/>
      <c r="J156" s="267">
        <f>ROUND(I156*H156,2)</f>
        <v>0</v>
      </c>
      <c r="K156" s="268"/>
      <c r="L156" s="269"/>
      <c r="M156" s="270" t="s">
        <v>1</v>
      </c>
      <c r="N156" s="271" t="s">
        <v>41</v>
      </c>
      <c r="O156" s="92"/>
      <c r="P156" s="230">
        <f>O156*H156</f>
        <v>0</v>
      </c>
      <c r="Q156" s="230">
        <v>0.00012</v>
      </c>
      <c r="R156" s="230">
        <f>Q156*H156</f>
        <v>0.022680000000000002</v>
      </c>
      <c r="S156" s="230">
        <v>0</v>
      </c>
      <c r="T156" s="23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248</v>
      </c>
      <c r="AT156" s="232" t="s">
        <v>245</v>
      </c>
      <c r="AU156" s="232" t="s">
        <v>143</v>
      </c>
      <c r="AY156" s="17" t="s">
        <v>135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144</v>
      </c>
      <c r="BK156" s="233">
        <f>ROUND(I156*H156,2)</f>
        <v>0</v>
      </c>
      <c r="BL156" s="17" t="s">
        <v>220</v>
      </c>
      <c r="BM156" s="232" t="s">
        <v>1015</v>
      </c>
    </row>
    <row r="157" s="2" customFormat="1">
      <c r="A157" s="38"/>
      <c r="B157" s="39"/>
      <c r="C157" s="40"/>
      <c r="D157" s="234" t="s">
        <v>146</v>
      </c>
      <c r="E157" s="40"/>
      <c r="F157" s="235" t="s">
        <v>1014</v>
      </c>
      <c r="G157" s="40"/>
      <c r="H157" s="40"/>
      <c r="I157" s="236"/>
      <c r="J157" s="40"/>
      <c r="K157" s="40"/>
      <c r="L157" s="44"/>
      <c r="M157" s="237"/>
      <c r="N157" s="238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146</v>
      </c>
      <c r="AU157" s="17" t="s">
        <v>143</v>
      </c>
    </row>
    <row r="158" s="2" customFormat="1" ht="33" customHeight="1">
      <c r="A158" s="38"/>
      <c r="B158" s="39"/>
      <c r="C158" s="220" t="s">
        <v>244</v>
      </c>
      <c r="D158" s="220" t="s">
        <v>138</v>
      </c>
      <c r="E158" s="221" t="s">
        <v>1016</v>
      </c>
      <c r="F158" s="222" t="s">
        <v>1017</v>
      </c>
      <c r="G158" s="223" t="s">
        <v>253</v>
      </c>
      <c r="H158" s="224">
        <v>70</v>
      </c>
      <c r="I158" s="225"/>
      <c r="J158" s="226">
        <f>ROUND(I158*H158,2)</f>
        <v>0</v>
      </c>
      <c r="K158" s="227"/>
      <c r="L158" s="44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2" t="s">
        <v>220</v>
      </c>
      <c r="AT158" s="232" t="s">
        <v>138</v>
      </c>
      <c r="AU158" s="232" t="s">
        <v>143</v>
      </c>
      <c r="AY158" s="17" t="s">
        <v>135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144</v>
      </c>
      <c r="BK158" s="233">
        <f>ROUND(I158*H158,2)</f>
        <v>0</v>
      </c>
      <c r="BL158" s="17" t="s">
        <v>220</v>
      </c>
      <c r="BM158" s="232" t="s">
        <v>1018</v>
      </c>
    </row>
    <row r="159" s="2" customFormat="1">
      <c r="A159" s="38"/>
      <c r="B159" s="39"/>
      <c r="C159" s="40"/>
      <c r="D159" s="234" t="s">
        <v>146</v>
      </c>
      <c r="E159" s="40"/>
      <c r="F159" s="235" t="s">
        <v>1017</v>
      </c>
      <c r="G159" s="40"/>
      <c r="H159" s="40"/>
      <c r="I159" s="236"/>
      <c r="J159" s="40"/>
      <c r="K159" s="40"/>
      <c r="L159" s="44"/>
      <c r="M159" s="237"/>
      <c r="N159" s="238"/>
      <c r="O159" s="92"/>
      <c r="P159" s="92"/>
      <c r="Q159" s="92"/>
      <c r="R159" s="92"/>
      <c r="S159" s="92"/>
      <c r="T159" s="9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146</v>
      </c>
      <c r="AU159" s="17" t="s">
        <v>143</v>
      </c>
    </row>
    <row r="160" s="2" customFormat="1" ht="24.15" customHeight="1">
      <c r="A160" s="38"/>
      <c r="B160" s="39"/>
      <c r="C160" s="261" t="s">
        <v>250</v>
      </c>
      <c r="D160" s="261" t="s">
        <v>245</v>
      </c>
      <c r="E160" s="262" t="s">
        <v>1019</v>
      </c>
      <c r="F160" s="263" t="s">
        <v>1020</v>
      </c>
      <c r="G160" s="264" t="s">
        <v>253</v>
      </c>
      <c r="H160" s="265">
        <v>73.5</v>
      </c>
      <c r="I160" s="266"/>
      <c r="J160" s="267">
        <f>ROUND(I160*H160,2)</f>
        <v>0</v>
      </c>
      <c r="K160" s="268"/>
      <c r="L160" s="269"/>
      <c r="M160" s="270" t="s">
        <v>1</v>
      </c>
      <c r="N160" s="271" t="s">
        <v>41</v>
      </c>
      <c r="O160" s="92"/>
      <c r="P160" s="230">
        <f>O160*H160</f>
        <v>0</v>
      </c>
      <c r="Q160" s="230">
        <v>0.00017000000000000001</v>
      </c>
      <c r="R160" s="230">
        <f>Q160*H160</f>
        <v>0.012495000000000001</v>
      </c>
      <c r="S160" s="230">
        <v>0</v>
      </c>
      <c r="T160" s="23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2" t="s">
        <v>248</v>
      </c>
      <c r="AT160" s="232" t="s">
        <v>245</v>
      </c>
      <c r="AU160" s="232" t="s">
        <v>143</v>
      </c>
      <c r="AY160" s="17" t="s">
        <v>135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144</v>
      </c>
      <c r="BK160" s="233">
        <f>ROUND(I160*H160,2)</f>
        <v>0</v>
      </c>
      <c r="BL160" s="17" t="s">
        <v>220</v>
      </c>
      <c r="BM160" s="232" t="s">
        <v>1021</v>
      </c>
    </row>
    <row r="161" s="2" customFormat="1">
      <c r="A161" s="38"/>
      <c r="B161" s="39"/>
      <c r="C161" s="40"/>
      <c r="D161" s="234" t="s">
        <v>146</v>
      </c>
      <c r="E161" s="40"/>
      <c r="F161" s="235" t="s">
        <v>1020</v>
      </c>
      <c r="G161" s="40"/>
      <c r="H161" s="40"/>
      <c r="I161" s="236"/>
      <c r="J161" s="40"/>
      <c r="K161" s="40"/>
      <c r="L161" s="44"/>
      <c r="M161" s="237"/>
      <c r="N161" s="238"/>
      <c r="O161" s="92"/>
      <c r="P161" s="92"/>
      <c r="Q161" s="92"/>
      <c r="R161" s="92"/>
      <c r="S161" s="92"/>
      <c r="T161" s="9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146</v>
      </c>
      <c r="AU161" s="17" t="s">
        <v>143</v>
      </c>
    </row>
    <row r="162" s="2" customFormat="1" ht="33" customHeight="1">
      <c r="A162" s="38"/>
      <c r="B162" s="39"/>
      <c r="C162" s="220" t="s">
        <v>257</v>
      </c>
      <c r="D162" s="220" t="s">
        <v>138</v>
      </c>
      <c r="E162" s="221" t="s">
        <v>1022</v>
      </c>
      <c r="F162" s="222" t="s">
        <v>1023</v>
      </c>
      <c r="G162" s="223" t="s">
        <v>253</v>
      </c>
      <c r="H162" s="224">
        <v>28</v>
      </c>
      <c r="I162" s="225"/>
      <c r="J162" s="226">
        <f>ROUND(I162*H162,2)</f>
        <v>0</v>
      </c>
      <c r="K162" s="227"/>
      <c r="L162" s="44"/>
      <c r="M162" s="228" t="s">
        <v>1</v>
      </c>
      <c r="N162" s="229" t="s">
        <v>41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2" t="s">
        <v>220</v>
      </c>
      <c r="AT162" s="232" t="s">
        <v>138</v>
      </c>
      <c r="AU162" s="232" t="s">
        <v>143</v>
      </c>
      <c r="AY162" s="17" t="s">
        <v>135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144</v>
      </c>
      <c r="BK162" s="233">
        <f>ROUND(I162*H162,2)</f>
        <v>0</v>
      </c>
      <c r="BL162" s="17" t="s">
        <v>220</v>
      </c>
      <c r="BM162" s="232" t="s">
        <v>1024</v>
      </c>
    </row>
    <row r="163" s="2" customFormat="1">
      <c r="A163" s="38"/>
      <c r="B163" s="39"/>
      <c r="C163" s="40"/>
      <c r="D163" s="234" t="s">
        <v>146</v>
      </c>
      <c r="E163" s="40"/>
      <c r="F163" s="235" t="s">
        <v>1023</v>
      </c>
      <c r="G163" s="40"/>
      <c r="H163" s="40"/>
      <c r="I163" s="236"/>
      <c r="J163" s="40"/>
      <c r="K163" s="40"/>
      <c r="L163" s="44"/>
      <c r="M163" s="237"/>
      <c r="N163" s="238"/>
      <c r="O163" s="92"/>
      <c r="P163" s="92"/>
      <c r="Q163" s="92"/>
      <c r="R163" s="92"/>
      <c r="S163" s="92"/>
      <c r="T163" s="9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146</v>
      </c>
      <c r="AU163" s="17" t="s">
        <v>143</v>
      </c>
    </row>
    <row r="164" s="2" customFormat="1" ht="24.15" customHeight="1">
      <c r="A164" s="38"/>
      <c r="B164" s="39"/>
      <c r="C164" s="261" t="s">
        <v>7</v>
      </c>
      <c r="D164" s="261" t="s">
        <v>245</v>
      </c>
      <c r="E164" s="262" t="s">
        <v>1025</v>
      </c>
      <c r="F164" s="263" t="s">
        <v>1026</v>
      </c>
      <c r="G164" s="264" t="s">
        <v>253</v>
      </c>
      <c r="H164" s="265">
        <v>21</v>
      </c>
      <c r="I164" s="266"/>
      <c r="J164" s="267">
        <f>ROUND(I164*H164,2)</f>
        <v>0</v>
      </c>
      <c r="K164" s="268"/>
      <c r="L164" s="269"/>
      <c r="M164" s="270" t="s">
        <v>1</v>
      </c>
      <c r="N164" s="271" t="s">
        <v>41</v>
      </c>
      <c r="O164" s="92"/>
      <c r="P164" s="230">
        <f>O164*H164</f>
        <v>0</v>
      </c>
      <c r="Q164" s="230">
        <v>0.00016000000000000001</v>
      </c>
      <c r="R164" s="230">
        <f>Q164*H164</f>
        <v>0.0033600000000000001</v>
      </c>
      <c r="S164" s="230">
        <v>0</v>
      </c>
      <c r="T164" s="23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2" t="s">
        <v>248</v>
      </c>
      <c r="AT164" s="232" t="s">
        <v>245</v>
      </c>
      <c r="AU164" s="232" t="s">
        <v>143</v>
      </c>
      <c r="AY164" s="17" t="s">
        <v>135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144</v>
      </c>
      <c r="BK164" s="233">
        <f>ROUND(I164*H164,2)</f>
        <v>0</v>
      </c>
      <c r="BL164" s="17" t="s">
        <v>220</v>
      </c>
      <c r="BM164" s="232" t="s">
        <v>1027</v>
      </c>
    </row>
    <row r="165" s="2" customFormat="1">
      <c r="A165" s="38"/>
      <c r="B165" s="39"/>
      <c r="C165" s="40"/>
      <c r="D165" s="234" t="s">
        <v>146</v>
      </c>
      <c r="E165" s="40"/>
      <c r="F165" s="235" t="s">
        <v>1026</v>
      </c>
      <c r="G165" s="40"/>
      <c r="H165" s="40"/>
      <c r="I165" s="236"/>
      <c r="J165" s="40"/>
      <c r="K165" s="40"/>
      <c r="L165" s="44"/>
      <c r="M165" s="237"/>
      <c r="N165" s="238"/>
      <c r="O165" s="92"/>
      <c r="P165" s="92"/>
      <c r="Q165" s="92"/>
      <c r="R165" s="92"/>
      <c r="S165" s="92"/>
      <c r="T165" s="9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146</v>
      </c>
      <c r="AU165" s="17" t="s">
        <v>143</v>
      </c>
    </row>
    <row r="166" s="2" customFormat="1" ht="24.15" customHeight="1">
      <c r="A166" s="38"/>
      <c r="B166" s="39"/>
      <c r="C166" s="261" t="s">
        <v>267</v>
      </c>
      <c r="D166" s="261" t="s">
        <v>245</v>
      </c>
      <c r="E166" s="262" t="s">
        <v>1028</v>
      </c>
      <c r="F166" s="263" t="s">
        <v>1029</v>
      </c>
      <c r="G166" s="264" t="s">
        <v>253</v>
      </c>
      <c r="H166" s="265">
        <v>8.4000000000000004</v>
      </c>
      <c r="I166" s="266"/>
      <c r="J166" s="267">
        <f>ROUND(I166*H166,2)</f>
        <v>0</v>
      </c>
      <c r="K166" s="268"/>
      <c r="L166" s="269"/>
      <c r="M166" s="270" t="s">
        <v>1</v>
      </c>
      <c r="N166" s="271" t="s">
        <v>41</v>
      </c>
      <c r="O166" s="92"/>
      <c r="P166" s="230">
        <f>O166*H166</f>
        <v>0</v>
      </c>
      <c r="Q166" s="230">
        <v>0.00025000000000000001</v>
      </c>
      <c r="R166" s="230">
        <f>Q166*H166</f>
        <v>0.0021000000000000003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248</v>
      </c>
      <c r="AT166" s="232" t="s">
        <v>245</v>
      </c>
      <c r="AU166" s="232" t="s">
        <v>143</v>
      </c>
      <c r="AY166" s="17" t="s">
        <v>135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144</v>
      </c>
      <c r="BK166" s="233">
        <f>ROUND(I166*H166,2)</f>
        <v>0</v>
      </c>
      <c r="BL166" s="17" t="s">
        <v>220</v>
      </c>
      <c r="BM166" s="232" t="s">
        <v>1030</v>
      </c>
    </row>
    <row r="167" s="2" customFormat="1">
      <c r="A167" s="38"/>
      <c r="B167" s="39"/>
      <c r="C167" s="40"/>
      <c r="D167" s="234" t="s">
        <v>146</v>
      </c>
      <c r="E167" s="40"/>
      <c r="F167" s="235" t="s">
        <v>1029</v>
      </c>
      <c r="G167" s="40"/>
      <c r="H167" s="40"/>
      <c r="I167" s="236"/>
      <c r="J167" s="40"/>
      <c r="K167" s="40"/>
      <c r="L167" s="44"/>
      <c r="M167" s="237"/>
      <c r="N167" s="238"/>
      <c r="O167" s="92"/>
      <c r="P167" s="92"/>
      <c r="Q167" s="92"/>
      <c r="R167" s="92"/>
      <c r="S167" s="92"/>
      <c r="T167" s="93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146</v>
      </c>
      <c r="AU167" s="17" t="s">
        <v>143</v>
      </c>
    </row>
    <row r="168" s="2" customFormat="1" ht="24.15" customHeight="1">
      <c r="A168" s="38"/>
      <c r="B168" s="39"/>
      <c r="C168" s="220" t="s">
        <v>273</v>
      </c>
      <c r="D168" s="220" t="s">
        <v>138</v>
      </c>
      <c r="E168" s="221" t="s">
        <v>1031</v>
      </c>
      <c r="F168" s="222" t="s">
        <v>1032</v>
      </c>
      <c r="G168" s="223" t="s">
        <v>253</v>
      </c>
      <c r="H168" s="224">
        <v>80</v>
      </c>
      <c r="I168" s="225"/>
      <c r="J168" s="226">
        <f>ROUND(I168*H168,2)</f>
        <v>0</v>
      </c>
      <c r="K168" s="227"/>
      <c r="L168" s="44"/>
      <c r="M168" s="228" t="s">
        <v>1</v>
      </c>
      <c r="N168" s="229" t="s">
        <v>41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220</v>
      </c>
      <c r="AT168" s="232" t="s">
        <v>138</v>
      </c>
      <c r="AU168" s="232" t="s">
        <v>143</v>
      </c>
      <c r="AY168" s="17" t="s">
        <v>135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144</v>
      </c>
      <c r="BK168" s="233">
        <f>ROUND(I168*H168,2)</f>
        <v>0</v>
      </c>
      <c r="BL168" s="17" t="s">
        <v>220</v>
      </c>
      <c r="BM168" s="232" t="s">
        <v>1033</v>
      </c>
    </row>
    <row r="169" s="2" customFormat="1">
      <c r="A169" s="38"/>
      <c r="B169" s="39"/>
      <c r="C169" s="40"/>
      <c r="D169" s="234" t="s">
        <v>146</v>
      </c>
      <c r="E169" s="40"/>
      <c r="F169" s="235" t="s">
        <v>1032</v>
      </c>
      <c r="G169" s="40"/>
      <c r="H169" s="40"/>
      <c r="I169" s="236"/>
      <c r="J169" s="40"/>
      <c r="K169" s="40"/>
      <c r="L169" s="44"/>
      <c r="M169" s="237"/>
      <c r="N169" s="238"/>
      <c r="O169" s="92"/>
      <c r="P169" s="92"/>
      <c r="Q169" s="92"/>
      <c r="R169" s="92"/>
      <c r="S169" s="92"/>
      <c r="T169" s="9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146</v>
      </c>
      <c r="AU169" s="17" t="s">
        <v>143</v>
      </c>
    </row>
    <row r="170" s="2" customFormat="1" ht="24.15" customHeight="1">
      <c r="A170" s="38"/>
      <c r="B170" s="39"/>
      <c r="C170" s="220" t="s">
        <v>278</v>
      </c>
      <c r="D170" s="220" t="s">
        <v>138</v>
      </c>
      <c r="E170" s="221" t="s">
        <v>1034</v>
      </c>
      <c r="F170" s="222" t="s">
        <v>1035</v>
      </c>
      <c r="G170" s="223" t="s">
        <v>242</v>
      </c>
      <c r="H170" s="224">
        <v>8</v>
      </c>
      <c r="I170" s="225"/>
      <c r="J170" s="226">
        <f>ROUND(I170*H170,2)</f>
        <v>0</v>
      </c>
      <c r="K170" s="227"/>
      <c r="L170" s="44"/>
      <c r="M170" s="228" t="s">
        <v>1</v>
      </c>
      <c r="N170" s="229" t="s">
        <v>41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2" t="s">
        <v>220</v>
      </c>
      <c r="AT170" s="232" t="s">
        <v>138</v>
      </c>
      <c r="AU170" s="232" t="s">
        <v>143</v>
      </c>
      <c r="AY170" s="17" t="s">
        <v>135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144</v>
      </c>
      <c r="BK170" s="233">
        <f>ROUND(I170*H170,2)</f>
        <v>0</v>
      </c>
      <c r="BL170" s="17" t="s">
        <v>220</v>
      </c>
      <c r="BM170" s="232" t="s">
        <v>1036</v>
      </c>
    </row>
    <row r="171" s="2" customFormat="1">
      <c r="A171" s="38"/>
      <c r="B171" s="39"/>
      <c r="C171" s="40"/>
      <c r="D171" s="234" t="s">
        <v>146</v>
      </c>
      <c r="E171" s="40"/>
      <c r="F171" s="235" t="s">
        <v>1035</v>
      </c>
      <c r="G171" s="40"/>
      <c r="H171" s="40"/>
      <c r="I171" s="236"/>
      <c r="J171" s="40"/>
      <c r="K171" s="40"/>
      <c r="L171" s="44"/>
      <c r="M171" s="237"/>
      <c r="N171" s="238"/>
      <c r="O171" s="92"/>
      <c r="P171" s="92"/>
      <c r="Q171" s="92"/>
      <c r="R171" s="92"/>
      <c r="S171" s="92"/>
      <c r="T171" s="9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146</v>
      </c>
      <c r="AU171" s="17" t="s">
        <v>143</v>
      </c>
    </row>
    <row r="172" s="2" customFormat="1" ht="24.15" customHeight="1">
      <c r="A172" s="38"/>
      <c r="B172" s="39"/>
      <c r="C172" s="220" t="s">
        <v>283</v>
      </c>
      <c r="D172" s="220" t="s">
        <v>138</v>
      </c>
      <c r="E172" s="221" t="s">
        <v>1037</v>
      </c>
      <c r="F172" s="222" t="s">
        <v>1038</v>
      </c>
      <c r="G172" s="223" t="s">
        <v>242</v>
      </c>
      <c r="H172" s="224">
        <v>12</v>
      </c>
      <c r="I172" s="225"/>
      <c r="J172" s="226">
        <f>ROUND(I172*H172,2)</f>
        <v>0</v>
      </c>
      <c r="K172" s="227"/>
      <c r="L172" s="44"/>
      <c r="M172" s="228" t="s">
        <v>1</v>
      </c>
      <c r="N172" s="229" t="s">
        <v>41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2" t="s">
        <v>220</v>
      </c>
      <c r="AT172" s="232" t="s">
        <v>138</v>
      </c>
      <c r="AU172" s="232" t="s">
        <v>143</v>
      </c>
      <c r="AY172" s="17" t="s">
        <v>135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144</v>
      </c>
      <c r="BK172" s="233">
        <f>ROUND(I172*H172,2)</f>
        <v>0</v>
      </c>
      <c r="BL172" s="17" t="s">
        <v>220</v>
      </c>
      <c r="BM172" s="232" t="s">
        <v>1039</v>
      </c>
    </row>
    <row r="173" s="2" customFormat="1">
      <c r="A173" s="38"/>
      <c r="B173" s="39"/>
      <c r="C173" s="40"/>
      <c r="D173" s="234" t="s">
        <v>146</v>
      </c>
      <c r="E173" s="40"/>
      <c r="F173" s="235" t="s">
        <v>1038</v>
      </c>
      <c r="G173" s="40"/>
      <c r="H173" s="40"/>
      <c r="I173" s="236"/>
      <c r="J173" s="40"/>
      <c r="K173" s="40"/>
      <c r="L173" s="44"/>
      <c r="M173" s="237"/>
      <c r="N173" s="238"/>
      <c r="O173" s="92"/>
      <c r="P173" s="92"/>
      <c r="Q173" s="92"/>
      <c r="R173" s="92"/>
      <c r="S173" s="92"/>
      <c r="T173" s="9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146</v>
      </c>
      <c r="AU173" s="17" t="s">
        <v>143</v>
      </c>
    </row>
    <row r="174" s="2" customFormat="1" ht="24.15" customHeight="1">
      <c r="A174" s="38"/>
      <c r="B174" s="39"/>
      <c r="C174" s="220" t="s">
        <v>291</v>
      </c>
      <c r="D174" s="220" t="s">
        <v>138</v>
      </c>
      <c r="E174" s="221" t="s">
        <v>1040</v>
      </c>
      <c r="F174" s="222" t="s">
        <v>1041</v>
      </c>
      <c r="G174" s="223" t="s">
        <v>242</v>
      </c>
      <c r="H174" s="224">
        <v>2</v>
      </c>
      <c r="I174" s="225"/>
      <c r="J174" s="226">
        <f>ROUND(I174*H174,2)</f>
        <v>0</v>
      </c>
      <c r="K174" s="227"/>
      <c r="L174" s="44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2" t="s">
        <v>220</v>
      </c>
      <c r="AT174" s="232" t="s">
        <v>138</v>
      </c>
      <c r="AU174" s="232" t="s">
        <v>143</v>
      </c>
      <c r="AY174" s="17" t="s">
        <v>135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144</v>
      </c>
      <c r="BK174" s="233">
        <f>ROUND(I174*H174,2)</f>
        <v>0</v>
      </c>
      <c r="BL174" s="17" t="s">
        <v>220</v>
      </c>
      <c r="BM174" s="232" t="s">
        <v>1042</v>
      </c>
    </row>
    <row r="175" s="2" customFormat="1">
      <c r="A175" s="38"/>
      <c r="B175" s="39"/>
      <c r="C175" s="40"/>
      <c r="D175" s="234" t="s">
        <v>146</v>
      </c>
      <c r="E175" s="40"/>
      <c r="F175" s="235" t="s">
        <v>1041</v>
      </c>
      <c r="G175" s="40"/>
      <c r="H175" s="40"/>
      <c r="I175" s="236"/>
      <c r="J175" s="40"/>
      <c r="K175" s="40"/>
      <c r="L175" s="44"/>
      <c r="M175" s="237"/>
      <c r="N175" s="238"/>
      <c r="O175" s="92"/>
      <c r="P175" s="92"/>
      <c r="Q175" s="92"/>
      <c r="R175" s="92"/>
      <c r="S175" s="92"/>
      <c r="T175" s="93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146</v>
      </c>
      <c r="AU175" s="17" t="s">
        <v>143</v>
      </c>
    </row>
    <row r="176" s="2" customFormat="1" ht="24.15" customHeight="1">
      <c r="A176" s="38"/>
      <c r="B176" s="39"/>
      <c r="C176" s="220" t="s">
        <v>297</v>
      </c>
      <c r="D176" s="220" t="s">
        <v>138</v>
      </c>
      <c r="E176" s="221" t="s">
        <v>1043</v>
      </c>
      <c r="F176" s="222" t="s">
        <v>1044</v>
      </c>
      <c r="G176" s="223" t="s">
        <v>242</v>
      </c>
      <c r="H176" s="224">
        <v>1</v>
      </c>
      <c r="I176" s="225"/>
      <c r="J176" s="226">
        <f>ROUND(I176*H176,2)</f>
        <v>0</v>
      </c>
      <c r="K176" s="227"/>
      <c r="L176" s="44"/>
      <c r="M176" s="228" t="s">
        <v>1</v>
      </c>
      <c r="N176" s="229" t="s">
        <v>41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2" t="s">
        <v>220</v>
      </c>
      <c r="AT176" s="232" t="s">
        <v>138</v>
      </c>
      <c r="AU176" s="232" t="s">
        <v>143</v>
      </c>
      <c r="AY176" s="17" t="s">
        <v>135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144</v>
      </c>
      <c r="BK176" s="233">
        <f>ROUND(I176*H176,2)</f>
        <v>0</v>
      </c>
      <c r="BL176" s="17" t="s">
        <v>220</v>
      </c>
      <c r="BM176" s="232" t="s">
        <v>1045</v>
      </c>
    </row>
    <row r="177" s="2" customFormat="1">
      <c r="A177" s="38"/>
      <c r="B177" s="39"/>
      <c r="C177" s="40"/>
      <c r="D177" s="234" t="s">
        <v>146</v>
      </c>
      <c r="E177" s="40"/>
      <c r="F177" s="235" t="s">
        <v>1044</v>
      </c>
      <c r="G177" s="40"/>
      <c r="H177" s="40"/>
      <c r="I177" s="236"/>
      <c r="J177" s="40"/>
      <c r="K177" s="40"/>
      <c r="L177" s="44"/>
      <c r="M177" s="237"/>
      <c r="N177" s="238"/>
      <c r="O177" s="92"/>
      <c r="P177" s="92"/>
      <c r="Q177" s="92"/>
      <c r="R177" s="92"/>
      <c r="S177" s="92"/>
      <c r="T177" s="9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146</v>
      </c>
      <c r="AU177" s="17" t="s">
        <v>143</v>
      </c>
    </row>
    <row r="178" s="2" customFormat="1" ht="24.15" customHeight="1">
      <c r="A178" s="38"/>
      <c r="B178" s="39"/>
      <c r="C178" s="220" t="s">
        <v>302</v>
      </c>
      <c r="D178" s="220" t="s">
        <v>138</v>
      </c>
      <c r="E178" s="221" t="s">
        <v>1046</v>
      </c>
      <c r="F178" s="222" t="s">
        <v>1047</v>
      </c>
      <c r="G178" s="223" t="s">
        <v>242</v>
      </c>
      <c r="H178" s="224">
        <v>1</v>
      </c>
      <c r="I178" s="225"/>
      <c r="J178" s="226">
        <f>ROUND(I178*H178,2)</f>
        <v>0</v>
      </c>
      <c r="K178" s="227"/>
      <c r="L178" s="44"/>
      <c r="M178" s="228" t="s">
        <v>1</v>
      </c>
      <c r="N178" s="229" t="s">
        <v>41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2" t="s">
        <v>220</v>
      </c>
      <c r="AT178" s="232" t="s">
        <v>138</v>
      </c>
      <c r="AU178" s="232" t="s">
        <v>143</v>
      </c>
      <c r="AY178" s="17" t="s">
        <v>135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144</v>
      </c>
      <c r="BK178" s="233">
        <f>ROUND(I178*H178,2)</f>
        <v>0</v>
      </c>
      <c r="BL178" s="17" t="s">
        <v>220</v>
      </c>
      <c r="BM178" s="232" t="s">
        <v>1048</v>
      </c>
    </row>
    <row r="179" s="2" customFormat="1">
      <c r="A179" s="38"/>
      <c r="B179" s="39"/>
      <c r="C179" s="40"/>
      <c r="D179" s="234" t="s">
        <v>146</v>
      </c>
      <c r="E179" s="40"/>
      <c r="F179" s="235" t="s">
        <v>1047</v>
      </c>
      <c r="G179" s="40"/>
      <c r="H179" s="40"/>
      <c r="I179" s="236"/>
      <c r="J179" s="40"/>
      <c r="K179" s="40"/>
      <c r="L179" s="44"/>
      <c r="M179" s="237"/>
      <c r="N179" s="238"/>
      <c r="O179" s="92"/>
      <c r="P179" s="92"/>
      <c r="Q179" s="92"/>
      <c r="R179" s="92"/>
      <c r="S179" s="92"/>
      <c r="T179" s="93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146</v>
      </c>
      <c r="AU179" s="17" t="s">
        <v>143</v>
      </c>
    </row>
    <row r="180" s="2" customFormat="1" ht="33" customHeight="1">
      <c r="A180" s="38"/>
      <c r="B180" s="39"/>
      <c r="C180" s="261" t="s">
        <v>306</v>
      </c>
      <c r="D180" s="261" t="s">
        <v>245</v>
      </c>
      <c r="E180" s="262" t="s">
        <v>1049</v>
      </c>
      <c r="F180" s="263" t="s">
        <v>1050</v>
      </c>
      <c r="G180" s="264" t="s">
        <v>242</v>
      </c>
      <c r="H180" s="265">
        <v>1</v>
      </c>
      <c r="I180" s="266"/>
      <c r="J180" s="267">
        <f>ROUND(I180*H180,2)</f>
        <v>0</v>
      </c>
      <c r="K180" s="268"/>
      <c r="L180" s="269"/>
      <c r="M180" s="270" t="s">
        <v>1</v>
      </c>
      <c r="N180" s="271" t="s">
        <v>41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2" t="s">
        <v>248</v>
      </c>
      <c r="AT180" s="232" t="s">
        <v>245</v>
      </c>
      <c r="AU180" s="232" t="s">
        <v>143</v>
      </c>
      <c r="AY180" s="17" t="s">
        <v>135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144</v>
      </c>
      <c r="BK180" s="233">
        <f>ROUND(I180*H180,2)</f>
        <v>0</v>
      </c>
      <c r="BL180" s="17" t="s">
        <v>220</v>
      </c>
      <c r="BM180" s="232" t="s">
        <v>1051</v>
      </c>
    </row>
    <row r="181" s="2" customFormat="1">
      <c r="A181" s="38"/>
      <c r="B181" s="39"/>
      <c r="C181" s="40"/>
      <c r="D181" s="234" t="s">
        <v>146</v>
      </c>
      <c r="E181" s="40"/>
      <c r="F181" s="235" t="s">
        <v>1050</v>
      </c>
      <c r="G181" s="40"/>
      <c r="H181" s="40"/>
      <c r="I181" s="236"/>
      <c r="J181" s="40"/>
      <c r="K181" s="40"/>
      <c r="L181" s="44"/>
      <c r="M181" s="237"/>
      <c r="N181" s="238"/>
      <c r="O181" s="92"/>
      <c r="P181" s="92"/>
      <c r="Q181" s="92"/>
      <c r="R181" s="92"/>
      <c r="S181" s="92"/>
      <c r="T181" s="9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146</v>
      </c>
      <c r="AU181" s="17" t="s">
        <v>143</v>
      </c>
    </row>
    <row r="182" s="2" customFormat="1" ht="24.15" customHeight="1">
      <c r="A182" s="38"/>
      <c r="B182" s="39"/>
      <c r="C182" s="220" t="s">
        <v>311</v>
      </c>
      <c r="D182" s="220" t="s">
        <v>138</v>
      </c>
      <c r="E182" s="221" t="s">
        <v>1052</v>
      </c>
      <c r="F182" s="222" t="s">
        <v>1053</v>
      </c>
      <c r="G182" s="223" t="s">
        <v>242</v>
      </c>
      <c r="H182" s="224">
        <v>3</v>
      </c>
      <c r="I182" s="225"/>
      <c r="J182" s="226">
        <f>ROUND(I182*H182,2)</f>
        <v>0</v>
      </c>
      <c r="K182" s="227"/>
      <c r="L182" s="44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2" t="s">
        <v>220</v>
      </c>
      <c r="AT182" s="232" t="s">
        <v>138</v>
      </c>
      <c r="AU182" s="232" t="s">
        <v>143</v>
      </c>
      <c r="AY182" s="17" t="s">
        <v>135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144</v>
      </c>
      <c r="BK182" s="233">
        <f>ROUND(I182*H182,2)</f>
        <v>0</v>
      </c>
      <c r="BL182" s="17" t="s">
        <v>220</v>
      </c>
      <c r="BM182" s="232" t="s">
        <v>1054</v>
      </c>
    </row>
    <row r="183" s="2" customFormat="1">
      <c r="A183" s="38"/>
      <c r="B183" s="39"/>
      <c r="C183" s="40"/>
      <c r="D183" s="234" t="s">
        <v>146</v>
      </c>
      <c r="E183" s="40"/>
      <c r="F183" s="235" t="s">
        <v>1053</v>
      </c>
      <c r="G183" s="40"/>
      <c r="H183" s="40"/>
      <c r="I183" s="236"/>
      <c r="J183" s="40"/>
      <c r="K183" s="40"/>
      <c r="L183" s="44"/>
      <c r="M183" s="237"/>
      <c r="N183" s="238"/>
      <c r="O183" s="92"/>
      <c r="P183" s="92"/>
      <c r="Q183" s="92"/>
      <c r="R183" s="92"/>
      <c r="S183" s="92"/>
      <c r="T183" s="9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146</v>
      </c>
      <c r="AU183" s="17" t="s">
        <v>143</v>
      </c>
    </row>
    <row r="184" s="2" customFormat="1" ht="24.15" customHeight="1">
      <c r="A184" s="38"/>
      <c r="B184" s="39"/>
      <c r="C184" s="261" t="s">
        <v>315</v>
      </c>
      <c r="D184" s="261" t="s">
        <v>245</v>
      </c>
      <c r="E184" s="262" t="s">
        <v>1055</v>
      </c>
      <c r="F184" s="263" t="s">
        <v>1056</v>
      </c>
      <c r="G184" s="264" t="s">
        <v>242</v>
      </c>
      <c r="H184" s="265">
        <v>3</v>
      </c>
      <c r="I184" s="266"/>
      <c r="J184" s="267">
        <f>ROUND(I184*H184,2)</f>
        <v>0</v>
      </c>
      <c r="K184" s="268"/>
      <c r="L184" s="269"/>
      <c r="M184" s="270" t="s">
        <v>1</v>
      </c>
      <c r="N184" s="271" t="s">
        <v>41</v>
      </c>
      <c r="O184" s="92"/>
      <c r="P184" s="230">
        <f>O184*H184</f>
        <v>0</v>
      </c>
      <c r="Q184" s="230">
        <v>5.0000000000000002E-05</v>
      </c>
      <c r="R184" s="230">
        <f>Q184*H184</f>
        <v>0.00015000000000000001</v>
      </c>
      <c r="S184" s="230">
        <v>0</v>
      </c>
      <c r="T184" s="23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2" t="s">
        <v>248</v>
      </c>
      <c r="AT184" s="232" t="s">
        <v>245</v>
      </c>
      <c r="AU184" s="232" t="s">
        <v>143</v>
      </c>
      <c r="AY184" s="17" t="s">
        <v>135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144</v>
      </c>
      <c r="BK184" s="233">
        <f>ROUND(I184*H184,2)</f>
        <v>0</v>
      </c>
      <c r="BL184" s="17" t="s">
        <v>220</v>
      </c>
      <c r="BM184" s="232" t="s">
        <v>1057</v>
      </c>
    </row>
    <row r="185" s="2" customFormat="1">
      <c r="A185" s="38"/>
      <c r="B185" s="39"/>
      <c r="C185" s="40"/>
      <c r="D185" s="234" t="s">
        <v>146</v>
      </c>
      <c r="E185" s="40"/>
      <c r="F185" s="235" t="s">
        <v>1056</v>
      </c>
      <c r="G185" s="40"/>
      <c r="H185" s="40"/>
      <c r="I185" s="236"/>
      <c r="J185" s="40"/>
      <c r="K185" s="40"/>
      <c r="L185" s="44"/>
      <c r="M185" s="237"/>
      <c r="N185" s="238"/>
      <c r="O185" s="92"/>
      <c r="P185" s="92"/>
      <c r="Q185" s="92"/>
      <c r="R185" s="92"/>
      <c r="S185" s="92"/>
      <c r="T185" s="93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143</v>
      </c>
    </row>
    <row r="186" s="2" customFormat="1" ht="37.8" customHeight="1">
      <c r="A186" s="38"/>
      <c r="B186" s="39"/>
      <c r="C186" s="220" t="s">
        <v>248</v>
      </c>
      <c r="D186" s="220" t="s">
        <v>138</v>
      </c>
      <c r="E186" s="221" t="s">
        <v>1058</v>
      </c>
      <c r="F186" s="222" t="s">
        <v>1059</v>
      </c>
      <c r="G186" s="223" t="s">
        <v>242</v>
      </c>
      <c r="H186" s="224">
        <v>1</v>
      </c>
      <c r="I186" s="225"/>
      <c r="J186" s="226">
        <f>ROUND(I186*H186,2)</f>
        <v>0</v>
      </c>
      <c r="K186" s="227"/>
      <c r="L186" s="44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2" t="s">
        <v>220</v>
      </c>
      <c r="AT186" s="232" t="s">
        <v>138</v>
      </c>
      <c r="AU186" s="232" t="s">
        <v>143</v>
      </c>
      <c r="AY186" s="17" t="s">
        <v>135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144</v>
      </c>
      <c r="BK186" s="233">
        <f>ROUND(I186*H186,2)</f>
        <v>0</v>
      </c>
      <c r="BL186" s="17" t="s">
        <v>220</v>
      </c>
      <c r="BM186" s="232" t="s">
        <v>1060</v>
      </c>
    </row>
    <row r="187" s="2" customFormat="1">
      <c r="A187" s="38"/>
      <c r="B187" s="39"/>
      <c r="C187" s="40"/>
      <c r="D187" s="234" t="s">
        <v>146</v>
      </c>
      <c r="E187" s="40"/>
      <c r="F187" s="235" t="s">
        <v>1059</v>
      </c>
      <c r="G187" s="40"/>
      <c r="H187" s="40"/>
      <c r="I187" s="236"/>
      <c r="J187" s="40"/>
      <c r="K187" s="40"/>
      <c r="L187" s="44"/>
      <c r="M187" s="237"/>
      <c r="N187" s="238"/>
      <c r="O187" s="92"/>
      <c r="P187" s="92"/>
      <c r="Q187" s="92"/>
      <c r="R187" s="92"/>
      <c r="S187" s="92"/>
      <c r="T187" s="93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146</v>
      </c>
      <c r="AU187" s="17" t="s">
        <v>143</v>
      </c>
    </row>
    <row r="188" s="2" customFormat="1" ht="24.15" customHeight="1">
      <c r="A188" s="38"/>
      <c r="B188" s="39"/>
      <c r="C188" s="261" t="s">
        <v>324</v>
      </c>
      <c r="D188" s="261" t="s">
        <v>245</v>
      </c>
      <c r="E188" s="262" t="s">
        <v>1061</v>
      </c>
      <c r="F188" s="263" t="s">
        <v>1062</v>
      </c>
      <c r="G188" s="264" t="s">
        <v>242</v>
      </c>
      <c r="H188" s="265">
        <v>1</v>
      </c>
      <c r="I188" s="266"/>
      <c r="J188" s="267">
        <f>ROUND(I188*H188,2)</f>
        <v>0</v>
      </c>
      <c r="K188" s="268"/>
      <c r="L188" s="269"/>
      <c r="M188" s="270" t="s">
        <v>1</v>
      </c>
      <c r="N188" s="271" t="s">
        <v>41</v>
      </c>
      <c r="O188" s="92"/>
      <c r="P188" s="230">
        <f>O188*H188</f>
        <v>0</v>
      </c>
      <c r="Q188" s="230">
        <v>5.0000000000000002E-05</v>
      </c>
      <c r="R188" s="230">
        <f>Q188*H188</f>
        <v>5.0000000000000002E-05</v>
      </c>
      <c r="S188" s="230">
        <v>0</v>
      </c>
      <c r="T188" s="23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2" t="s">
        <v>248</v>
      </c>
      <c r="AT188" s="232" t="s">
        <v>245</v>
      </c>
      <c r="AU188" s="232" t="s">
        <v>143</v>
      </c>
      <c r="AY188" s="17" t="s">
        <v>135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144</v>
      </c>
      <c r="BK188" s="233">
        <f>ROUND(I188*H188,2)</f>
        <v>0</v>
      </c>
      <c r="BL188" s="17" t="s">
        <v>220</v>
      </c>
      <c r="BM188" s="232" t="s">
        <v>1063</v>
      </c>
    </row>
    <row r="189" s="2" customFormat="1">
      <c r="A189" s="38"/>
      <c r="B189" s="39"/>
      <c r="C189" s="40"/>
      <c r="D189" s="234" t="s">
        <v>146</v>
      </c>
      <c r="E189" s="40"/>
      <c r="F189" s="235" t="s">
        <v>1062</v>
      </c>
      <c r="G189" s="40"/>
      <c r="H189" s="40"/>
      <c r="I189" s="236"/>
      <c r="J189" s="40"/>
      <c r="K189" s="40"/>
      <c r="L189" s="44"/>
      <c r="M189" s="237"/>
      <c r="N189" s="238"/>
      <c r="O189" s="92"/>
      <c r="P189" s="92"/>
      <c r="Q189" s="92"/>
      <c r="R189" s="92"/>
      <c r="S189" s="92"/>
      <c r="T189" s="93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146</v>
      </c>
      <c r="AU189" s="17" t="s">
        <v>143</v>
      </c>
    </row>
    <row r="190" s="2" customFormat="1" ht="24.15" customHeight="1">
      <c r="A190" s="38"/>
      <c r="B190" s="39"/>
      <c r="C190" s="261" t="s">
        <v>328</v>
      </c>
      <c r="D190" s="261" t="s">
        <v>245</v>
      </c>
      <c r="E190" s="262" t="s">
        <v>1064</v>
      </c>
      <c r="F190" s="263" t="s">
        <v>1065</v>
      </c>
      <c r="G190" s="264" t="s">
        <v>242</v>
      </c>
      <c r="H190" s="265">
        <v>1</v>
      </c>
      <c r="I190" s="266"/>
      <c r="J190" s="267">
        <f>ROUND(I190*H190,2)</f>
        <v>0</v>
      </c>
      <c r="K190" s="268"/>
      <c r="L190" s="269"/>
      <c r="M190" s="270" t="s">
        <v>1</v>
      </c>
      <c r="N190" s="271" t="s">
        <v>41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2" t="s">
        <v>248</v>
      </c>
      <c r="AT190" s="232" t="s">
        <v>245</v>
      </c>
      <c r="AU190" s="232" t="s">
        <v>143</v>
      </c>
      <c r="AY190" s="17" t="s">
        <v>135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7" t="s">
        <v>144</v>
      </c>
      <c r="BK190" s="233">
        <f>ROUND(I190*H190,2)</f>
        <v>0</v>
      </c>
      <c r="BL190" s="17" t="s">
        <v>220</v>
      </c>
      <c r="BM190" s="232" t="s">
        <v>1066</v>
      </c>
    </row>
    <row r="191" s="2" customFormat="1">
      <c r="A191" s="38"/>
      <c r="B191" s="39"/>
      <c r="C191" s="40"/>
      <c r="D191" s="234" t="s">
        <v>146</v>
      </c>
      <c r="E191" s="40"/>
      <c r="F191" s="235" t="s">
        <v>1065</v>
      </c>
      <c r="G191" s="40"/>
      <c r="H191" s="40"/>
      <c r="I191" s="236"/>
      <c r="J191" s="40"/>
      <c r="K191" s="40"/>
      <c r="L191" s="44"/>
      <c r="M191" s="237"/>
      <c r="N191" s="238"/>
      <c r="O191" s="92"/>
      <c r="P191" s="92"/>
      <c r="Q191" s="92"/>
      <c r="R191" s="92"/>
      <c r="S191" s="92"/>
      <c r="T191" s="93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146</v>
      </c>
      <c r="AU191" s="17" t="s">
        <v>143</v>
      </c>
    </row>
    <row r="192" s="2" customFormat="1" ht="24.15" customHeight="1">
      <c r="A192" s="38"/>
      <c r="B192" s="39"/>
      <c r="C192" s="220" t="s">
        <v>332</v>
      </c>
      <c r="D192" s="220" t="s">
        <v>138</v>
      </c>
      <c r="E192" s="221" t="s">
        <v>1067</v>
      </c>
      <c r="F192" s="222" t="s">
        <v>1068</v>
      </c>
      <c r="G192" s="223" t="s">
        <v>242</v>
      </c>
      <c r="H192" s="224">
        <v>2</v>
      </c>
      <c r="I192" s="225"/>
      <c r="J192" s="226">
        <f>ROUND(I192*H192,2)</f>
        <v>0</v>
      </c>
      <c r="K192" s="227"/>
      <c r="L192" s="44"/>
      <c r="M192" s="228" t="s">
        <v>1</v>
      </c>
      <c r="N192" s="229" t="s">
        <v>41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2" t="s">
        <v>220</v>
      </c>
      <c r="AT192" s="232" t="s">
        <v>138</v>
      </c>
      <c r="AU192" s="232" t="s">
        <v>143</v>
      </c>
      <c r="AY192" s="17" t="s">
        <v>135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7" t="s">
        <v>144</v>
      </c>
      <c r="BK192" s="233">
        <f>ROUND(I192*H192,2)</f>
        <v>0</v>
      </c>
      <c r="BL192" s="17" t="s">
        <v>220</v>
      </c>
      <c r="BM192" s="232" t="s">
        <v>1069</v>
      </c>
    </row>
    <row r="193" s="2" customFormat="1">
      <c r="A193" s="38"/>
      <c r="B193" s="39"/>
      <c r="C193" s="40"/>
      <c r="D193" s="234" t="s">
        <v>146</v>
      </c>
      <c r="E193" s="40"/>
      <c r="F193" s="235" t="s">
        <v>1068</v>
      </c>
      <c r="G193" s="40"/>
      <c r="H193" s="40"/>
      <c r="I193" s="236"/>
      <c r="J193" s="40"/>
      <c r="K193" s="40"/>
      <c r="L193" s="44"/>
      <c r="M193" s="237"/>
      <c r="N193" s="238"/>
      <c r="O193" s="92"/>
      <c r="P193" s="92"/>
      <c r="Q193" s="92"/>
      <c r="R193" s="92"/>
      <c r="S193" s="92"/>
      <c r="T193" s="9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146</v>
      </c>
      <c r="AU193" s="17" t="s">
        <v>143</v>
      </c>
    </row>
    <row r="194" s="2" customFormat="1" ht="21.75" customHeight="1">
      <c r="A194" s="38"/>
      <c r="B194" s="39"/>
      <c r="C194" s="261" t="s">
        <v>336</v>
      </c>
      <c r="D194" s="261" t="s">
        <v>245</v>
      </c>
      <c r="E194" s="262" t="s">
        <v>1070</v>
      </c>
      <c r="F194" s="263" t="s">
        <v>1071</v>
      </c>
      <c r="G194" s="264" t="s">
        <v>242</v>
      </c>
      <c r="H194" s="265">
        <v>2</v>
      </c>
      <c r="I194" s="266"/>
      <c r="J194" s="267">
        <f>ROUND(I194*H194,2)</f>
        <v>0</v>
      </c>
      <c r="K194" s="268"/>
      <c r="L194" s="269"/>
      <c r="M194" s="270" t="s">
        <v>1</v>
      </c>
      <c r="N194" s="271" t="s">
        <v>41</v>
      </c>
      <c r="O194" s="92"/>
      <c r="P194" s="230">
        <f>O194*H194</f>
        <v>0</v>
      </c>
      <c r="Q194" s="230">
        <v>5.0000000000000002E-05</v>
      </c>
      <c r="R194" s="230">
        <f>Q194*H194</f>
        <v>0.00010000000000000001</v>
      </c>
      <c r="S194" s="230">
        <v>0</v>
      </c>
      <c r="T194" s="23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2" t="s">
        <v>248</v>
      </c>
      <c r="AT194" s="232" t="s">
        <v>245</v>
      </c>
      <c r="AU194" s="232" t="s">
        <v>143</v>
      </c>
      <c r="AY194" s="17" t="s">
        <v>135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144</v>
      </c>
      <c r="BK194" s="233">
        <f>ROUND(I194*H194,2)</f>
        <v>0</v>
      </c>
      <c r="BL194" s="17" t="s">
        <v>220</v>
      </c>
      <c r="BM194" s="232" t="s">
        <v>1072</v>
      </c>
    </row>
    <row r="195" s="2" customFormat="1">
      <c r="A195" s="38"/>
      <c r="B195" s="39"/>
      <c r="C195" s="40"/>
      <c r="D195" s="234" t="s">
        <v>146</v>
      </c>
      <c r="E195" s="40"/>
      <c r="F195" s="235" t="s">
        <v>1071</v>
      </c>
      <c r="G195" s="40"/>
      <c r="H195" s="40"/>
      <c r="I195" s="236"/>
      <c r="J195" s="40"/>
      <c r="K195" s="40"/>
      <c r="L195" s="44"/>
      <c r="M195" s="237"/>
      <c r="N195" s="238"/>
      <c r="O195" s="92"/>
      <c r="P195" s="92"/>
      <c r="Q195" s="92"/>
      <c r="R195" s="92"/>
      <c r="S195" s="92"/>
      <c r="T195" s="93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146</v>
      </c>
      <c r="AU195" s="17" t="s">
        <v>143</v>
      </c>
    </row>
    <row r="196" s="2" customFormat="1" ht="24.15" customHeight="1">
      <c r="A196" s="38"/>
      <c r="B196" s="39"/>
      <c r="C196" s="220" t="s">
        <v>340</v>
      </c>
      <c r="D196" s="220" t="s">
        <v>138</v>
      </c>
      <c r="E196" s="221" t="s">
        <v>1073</v>
      </c>
      <c r="F196" s="222" t="s">
        <v>1074</v>
      </c>
      <c r="G196" s="223" t="s">
        <v>242</v>
      </c>
      <c r="H196" s="224">
        <v>4</v>
      </c>
      <c r="I196" s="225"/>
      <c r="J196" s="226">
        <f>ROUND(I196*H196,2)</f>
        <v>0</v>
      </c>
      <c r="K196" s="227"/>
      <c r="L196" s="44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2" t="s">
        <v>220</v>
      </c>
      <c r="AT196" s="232" t="s">
        <v>138</v>
      </c>
      <c r="AU196" s="232" t="s">
        <v>143</v>
      </c>
      <c r="AY196" s="17" t="s">
        <v>135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7" t="s">
        <v>144</v>
      </c>
      <c r="BK196" s="233">
        <f>ROUND(I196*H196,2)</f>
        <v>0</v>
      </c>
      <c r="BL196" s="17" t="s">
        <v>220</v>
      </c>
      <c r="BM196" s="232" t="s">
        <v>1075</v>
      </c>
    </row>
    <row r="197" s="2" customFormat="1">
      <c r="A197" s="38"/>
      <c r="B197" s="39"/>
      <c r="C197" s="40"/>
      <c r="D197" s="234" t="s">
        <v>146</v>
      </c>
      <c r="E197" s="40"/>
      <c r="F197" s="235" t="s">
        <v>1074</v>
      </c>
      <c r="G197" s="40"/>
      <c r="H197" s="40"/>
      <c r="I197" s="236"/>
      <c r="J197" s="40"/>
      <c r="K197" s="40"/>
      <c r="L197" s="44"/>
      <c r="M197" s="237"/>
      <c r="N197" s="238"/>
      <c r="O197" s="92"/>
      <c r="P197" s="92"/>
      <c r="Q197" s="92"/>
      <c r="R197" s="92"/>
      <c r="S197" s="92"/>
      <c r="T197" s="93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146</v>
      </c>
      <c r="AU197" s="17" t="s">
        <v>143</v>
      </c>
    </row>
    <row r="198" s="2" customFormat="1" ht="24.15" customHeight="1">
      <c r="A198" s="38"/>
      <c r="B198" s="39"/>
      <c r="C198" s="261" t="s">
        <v>344</v>
      </c>
      <c r="D198" s="261" t="s">
        <v>245</v>
      </c>
      <c r="E198" s="262" t="s">
        <v>1076</v>
      </c>
      <c r="F198" s="263" t="s">
        <v>1077</v>
      </c>
      <c r="G198" s="264" t="s">
        <v>242</v>
      </c>
      <c r="H198" s="265">
        <v>4</v>
      </c>
      <c r="I198" s="266"/>
      <c r="J198" s="267">
        <f>ROUND(I198*H198,2)</f>
        <v>0</v>
      </c>
      <c r="K198" s="268"/>
      <c r="L198" s="269"/>
      <c r="M198" s="270" t="s">
        <v>1</v>
      </c>
      <c r="N198" s="271" t="s">
        <v>41</v>
      </c>
      <c r="O198" s="92"/>
      <c r="P198" s="230">
        <f>O198*H198</f>
        <v>0</v>
      </c>
      <c r="Q198" s="230">
        <v>5.0000000000000002E-05</v>
      </c>
      <c r="R198" s="230">
        <f>Q198*H198</f>
        <v>0.00020000000000000001</v>
      </c>
      <c r="S198" s="230">
        <v>0</v>
      </c>
      <c r="T198" s="23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2" t="s">
        <v>248</v>
      </c>
      <c r="AT198" s="232" t="s">
        <v>245</v>
      </c>
      <c r="AU198" s="232" t="s">
        <v>143</v>
      </c>
      <c r="AY198" s="17" t="s">
        <v>135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144</v>
      </c>
      <c r="BK198" s="233">
        <f>ROUND(I198*H198,2)</f>
        <v>0</v>
      </c>
      <c r="BL198" s="17" t="s">
        <v>220</v>
      </c>
      <c r="BM198" s="232" t="s">
        <v>1078</v>
      </c>
    </row>
    <row r="199" s="2" customFormat="1">
      <c r="A199" s="38"/>
      <c r="B199" s="39"/>
      <c r="C199" s="40"/>
      <c r="D199" s="234" t="s">
        <v>146</v>
      </c>
      <c r="E199" s="40"/>
      <c r="F199" s="235" t="s">
        <v>1077</v>
      </c>
      <c r="G199" s="40"/>
      <c r="H199" s="40"/>
      <c r="I199" s="236"/>
      <c r="J199" s="40"/>
      <c r="K199" s="40"/>
      <c r="L199" s="44"/>
      <c r="M199" s="237"/>
      <c r="N199" s="238"/>
      <c r="O199" s="92"/>
      <c r="P199" s="92"/>
      <c r="Q199" s="92"/>
      <c r="R199" s="92"/>
      <c r="S199" s="92"/>
      <c r="T199" s="9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146</v>
      </c>
      <c r="AU199" s="17" t="s">
        <v>143</v>
      </c>
    </row>
    <row r="200" s="2" customFormat="1" ht="24.15" customHeight="1">
      <c r="A200" s="38"/>
      <c r="B200" s="39"/>
      <c r="C200" s="220" t="s">
        <v>348</v>
      </c>
      <c r="D200" s="220" t="s">
        <v>138</v>
      </c>
      <c r="E200" s="221" t="s">
        <v>1079</v>
      </c>
      <c r="F200" s="222" t="s">
        <v>1080</v>
      </c>
      <c r="G200" s="223" t="s">
        <v>242</v>
      </c>
      <c r="H200" s="224">
        <v>1</v>
      </c>
      <c r="I200" s="225"/>
      <c r="J200" s="226">
        <f>ROUND(I200*H200,2)</f>
        <v>0</v>
      </c>
      <c r="K200" s="227"/>
      <c r="L200" s="44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2" t="s">
        <v>220</v>
      </c>
      <c r="AT200" s="232" t="s">
        <v>138</v>
      </c>
      <c r="AU200" s="232" t="s">
        <v>143</v>
      </c>
      <c r="AY200" s="17" t="s">
        <v>135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144</v>
      </c>
      <c r="BK200" s="233">
        <f>ROUND(I200*H200,2)</f>
        <v>0</v>
      </c>
      <c r="BL200" s="17" t="s">
        <v>220</v>
      </c>
      <c r="BM200" s="232" t="s">
        <v>1081</v>
      </c>
    </row>
    <row r="201" s="2" customFormat="1">
      <c r="A201" s="38"/>
      <c r="B201" s="39"/>
      <c r="C201" s="40"/>
      <c r="D201" s="234" t="s">
        <v>146</v>
      </c>
      <c r="E201" s="40"/>
      <c r="F201" s="235" t="s">
        <v>1080</v>
      </c>
      <c r="G201" s="40"/>
      <c r="H201" s="40"/>
      <c r="I201" s="236"/>
      <c r="J201" s="40"/>
      <c r="K201" s="40"/>
      <c r="L201" s="44"/>
      <c r="M201" s="237"/>
      <c r="N201" s="238"/>
      <c r="O201" s="92"/>
      <c r="P201" s="92"/>
      <c r="Q201" s="92"/>
      <c r="R201" s="92"/>
      <c r="S201" s="92"/>
      <c r="T201" s="9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146</v>
      </c>
      <c r="AU201" s="17" t="s">
        <v>143</v>
      </c>
    </row>
    <row r="202" s="2" customFormat="1" ht="24.15" customHeight="1">
      <c r="A202" s="38"/>
      <c r="B202" s="39"/>
      <c r="C202" s="261" t="s">
        <v>352</v>
      </c>
      <c r="D202" s="261" t="s">
        <v>245</v>
      </c>
      <c r="E202" s="262" t="s">
        <v>1082</v>
      </c>
      <c r="F202" s="263" t="s">
        <v>1083</v>
      </c>
      <c r="G202" s="264" t="s">
        <v>242</v>
      </c>
      <c r="H202" s="265">
        <v>1</v>
      </c>
      <c r="I202" s="266"/>
      <c r="J202" s="267">
        <f>ROUND(I202*H202,2)</f>
        <v>0</v>
      </c>
      <c r="K202" s="268"/>
      <c r="L202" s="269"/>
      <c r="M202" s="270" t="s">
        <v>1</v>
      </c>
      <c r="N202" s="271" t="s">
        <v>41</v>
      </c>
      <c r="O202" s="92"/>
      <c r="P202" s="230">
        <f>O202*H202</f>
        <v>0</v>
      </c>
      <c r="Q202" s="230">
        <v>5.0000000000000002E-05</v>
      </c>
      <c r="R202" s="230">
        <f>Q202*H202</f>
        <v>5.0000000000000002E-05</v>
      </c>
      <c r="S202" s="230">
        <v>0</v>
      </c>
      <c r="T202" s="23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2" t="s">
        <v>248</v>
      </c>
      <c r="AT202" s="232" t="s">
        <v>245</v>
      </c>
      <c r="AU202" s="232" t="s">
        <v>143</v>
      </c>
      <c r="AY202" s="17" t="s">
        <v>135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7" t="s">
        <v>144</v>
      </c>
      <c r="BK202" s="233">
        <f>ROUND(I202*H202,2)</f>
        <v>0</v>
      </c>
      <c r="BL202" s="17" t="s">
        <v>220</v>
      </c>
      <c r="BM202" s="232" t="s">
        <v>1084</v>
      </c>
    </row>
    <row r="203" s="2" customFormat="1">
      <c r="A203" s="38"/>
      <c r="B203" s="39"/>
      <c r="C203" s="40"/>
      <c r="D203" s="234" t="s">
        <v>146</v>
      </c>
      <c r="E203" s="40"/>
      <c r="F203" s="235" t="s">
        <v>1083</v>
      </c>
      <c r="G203" s="40"/>
      <c r="H203" s="40"/>
      <c r="I203" s="236"/>
      <c r="J203" s="40"/>
      <c r="K203" s="40"/>
      <c r="L203" s="44"/>
      <c r="M203" s="237"/>
      <c r="N203" s="238"/>
      <c r="O203" s="92"/>
      <c r="P203" s="92"/>
      <c r="Q203" s="92"/>
      <c r="R203" s="92"/>
      <c r="S203" s="92"/>
      <c r="T203" s="93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146</v>
      </c>
      <c r="AU203" s="17" t="s">
        <v>143</v>
      </c>
    </row>
    <row r="204" s="2" customFormat="1" ht="24.15" customHeight="1">
      <c r="A204" s="38"/>
      <c r="B204" s="39"/>
      <c r="C204" s="220" t="s">
        <v>356</v>
      </c>
      <c r="D204" s="220" t="s">
        <v>138</v>
      </c>
      <c r="E204" s="221" t="s">
        <v>1085</v>
      </c>
      <c r="F204" s="222" t="s">
        <v>1086</v>
      </c>
      <c r="G204" s="223" t="s">
        <v>242</v>
      </c>
      <c r="H204" s="224">
        <v>2</v>
      </c>
      <c r="I204" s="225"/>
      <c r="J204" s="226">
        <f>ROUND(I204*H204,2)</f>
        <v>0</v>
      </c>
      <c r="K204" s="227"/>
      <c r="L204" s="44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2" t="s">
        <v>220</v>
      </c>
      <c r="AT204" s="232" t="s">
        <v>138</v>
      </c>
      <c r="AU204" s="232" t="s">
        <v>143</v>
      </c>
      <c r="AY204" s="17" t="s">
        <v>135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144</v>
      </c>
      <c r="BK204" s="233">
        <f>ROUND(I204*H204,2)</f>
        <v>0</v>
      </c>
      <c r="BL204" s="17" t="s">
        <v>220</v>
      </c>
      <c r="BM204" s="232" t="s">
        <v>1087</v>
      </c>
    </row>
    <row r="205" s="2" customFormat="1">
      <c r="A205" s="38"/>
      <c r="B205" s="39"/>
      <c r="C205" s="40"/>
      <c r="D205" s="234" t="s">
        <v>146</v>
      </c>
      <c r="E205" s="40"/>
      <c r="F205" s="235" t="s">
        <v>1086</v>
      </c>
      <c r="G205" s="40"/>
      <c r="H205" s="40"/>
      <c r="I205" s="236"/>
      <c r="J205" s="40"/>
      <c r="K205" s="40"/>
      <c r="L205" s="44"/>
      <c r="M205" s="237"/>
      <c r="N205" s="238"/>
      <c r="O205" s="92"/>
      <c r="P205" s="92"/>
      <c r="Q205" s="92"/>
      <c r="R205" s="92"/>
      <c r="S205" s="92"/>
      <c r="T205" s="93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146</v>
      </c>
      <c r="AU205" s="17" t="s">
        <v>143</v>
      </c>
    </row>
    <row r="206" s="2" customFormat="1" ht="37.8" customHeight="1">
      <c r="A206" s="38"/>
      <c r="B206" s="39"/>
      <c r="C206" s="261" t="s">
        <v>360</v>
      </c>
      <c r="D206" s="261" t="s">
        <v>245</v>
      </c>
      <c r="E206" s="262" t="s">
        <v>1088</v>
      </c>
      <c r="F206" s="263" t="s">
        <v>1089</v>
      </c>
      <c r="G206" s="264" t="s">
        <v>242</v>
      </c>
      <c r="H206" s="265">
        <v>2</v>
      </c>
      <c r="I206" s="266"/>
      <c r="J206" s="267">
        <f>ROUND(I206*H206,2)</f>
        <v>0</v>
      </c>
      <c r="K206" s="268"/>
      <c r="L206" s="269"/>
      <c r="M206" s="270" t="s">
        <v>1</v>
      </c>
      <c r="N206" s="271" t="s">
        <v>41</v>
      </c>
      <c r="O206" s="92"/>
      <c r="P206" s="230">
        <f>O206*H206</f>
        <v>0</v>
      </c>
      <c r="Q206" s="230">
        <v>0.00038999999999999999</v>
      </c>
      <c r="R206" s="230">
        <f>Q206*H206</f>
        <v>0.00077999999999999999</v>
      </c>
      <c r="S206" s="230">
        <v>0</v>
      </c>
      <c r="T206" s="23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2" t="s">
        <v>248</v>
      </c>
      <c r="AT206" s="232" t="s">
        <v>245</v>
      </c>
      <c r="AU206" s="232" t="s">
        <v>143</v>
      </c>
      <c r="AY206" s="17" t="s">
        <v>135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7" t="s">
        <v>144</v>
      </c>
      <c r="BK206" s="233">
        <f>ROUND(I206*H206,2)</f>
        <v>0</v>
      </c>
      <c r="BL206" s="17" t="s">
        <v>220</v>
      </c>
      <c r="BM206" s="232" t="s">
        <v>1090</v>
      </c>
    </row>
    <row r="207" s="2" customFormat="1">
      <c r="A207" s="38"/>
      <c r="B207" s="39"/>
      <c r="C207" s="40"/>
      <c r="D207" s="234" t="s">
        <v>146</v>
      </c>
      <c r="E207" s="40"/>
      <c r="F207" s="235" t="s">
        <v>1089</v>
      </c>
      <c r="G207" s="40"/>
      <c r="H207" s="40"/>
      <c r="I207" s="236"/>
      <c r="J207" s="40"/>
      <c r="K207" s="40"/>
      <c r="L207" s="44"/>
      <c r="M207" s="237"/>
      <c r="N207" s="238"/>
      <c r="O207" s="92"/>
      <c r="P207" s="92"/>
      <c r="Q207" s="92"/>
      <c r="R207" s="92"/>
      <c r="S207" s="92"/>
      <c r="T207" s="9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146</v>
      </c>
      <c r="AU207" s="17" t="s">
        <v>143</v>
      </c>
    </row>
    <row r="208" s="2" customFormat="1" ht="33" customHeight="1">
      <c r="A208" s="38"/>
      <c r="B208" s="39"/>
      <c r="C208" s="220" t="s">
        <v>364</v>
      </c>
      <c r="D208" s="220" t="s">
        <v>138</v>
      </c>
      <c r="E208" s="221" t="s">
        <v>1091</v>
      </c>
      <c r="F208" s="222" t="s">
        <v>1092</v>
      </c>
      <c r="G208" s="223" t="s">
        <v>242</v>
      </c>
      <c r="H208" s="224">
        <v>18</v>
      </c>
      <c r="I208" s="225"/>
      <c r="J208" s="226">
        <f>ROUND(I208*H208,2)</f>
        <v>0</v>
      </c>
      <c r="K208" s="227"/>
      <c r="L208" s="44"/>
      <c r="M208" s="228" t="s">
        <v>1</v>
      </c>
      <c r="N208" s="229" t="s">
        <v>41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2" t="s">
        <v>220</v>
      </c>
      <c r="AT208" s="232" t="s">
        <v>138</v>
      </c>
      <c r="AU208" s="232" t="s">
        <v>143</v>
      </c>
      <c r="AY208" s="17" t="s">
        <v>135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144</v>
      </c>
      <c r="BK208" s="233">
        <f>ROUND(I208*H208,2)</f>
        <v>0</v>
      </c>
      <c r="BL208" s="17" t="s">
        <v>220</v>
      </c>
      <c r="BM208" s="232" t="s">
        <v>1093</v>
      </c>
    </row>
    <row r="209" s="2" customFormat="1">
      <c r="A209" s="38"/>
      <c r="B209" s="39"/>
      <c r="C209" s="40"/>
      <c r="D209" s="234" t="s">
        <v>146</v>
      </c>
      <c r="E209" s="40"/>
      <c r="F209" s="235" t="s">
        <v>1092</v>
      </c>
      <c r="G209" s="40"/>
      <c r="H209" s="40"/>
      <c r="I209" s="236"/>
      <c r="J209" s="40"/>
      <c r="K209" s="40"/>
      <c r="L209" s="44"/>
      <c r="M209" s="237"/>
      <c r="N209" s="238"/>
      <c r="O209" s="92"/>
      <c r="P209" s="92"/>
      <c r="Q209" s="92"/>
      <c r="R209" s="92"/>
      <c r="S209" s="92"/>
      <c r="T209" s="93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146</v>
      </c>
      <c r="AU209" s="17" t="s">
        <v>143</v>
      </c>
    </row>
    <row r="210" s="2" customFormat="1" ht="24.15" customHeight="1">
      <c r="A210" s="38"/>
      <c r="B210" s="39"/>
      <c r="C210" s="261" t="s">
        <v>368</v>
      </c>
      <c r="D210" s="261" t="s">
        <v>245</v>
      </c>
      <c r="E210" s="262" t="s">
        <v>1094</v>
      </c>
      <c r="F210" s="263" t="s">
        <v>1095</v>
      </c>
      <c r="G210" s="264" t="s">
        <v>242</v>
      </c>
      <c r="H210" s="265">
        <v>1</v>
      </c>
      <c r="I210" s="266"/>
      <c r="J210" s="267">
        <f>ROUND(I210*H210,2)</f>
        <v>0</v>
      </c>
      <c r="K210" s="268"/>
      <c r="L210" s="269"/>
      <c r="M210" s="270" t="s">
        <v>1</v>
      </c>
      <c r="N210" s="271" t="s">
        <v>41</v>
      </c>
      <c r="O210" s="92"/>
      <c r="P210" s="230">
        <f>O210*H210</f>
        <v>0</v>
      </c>
      <c r="Q210" s="230">
        <v>6.9999999999999994E-05</v>
      </c>
      <c r="R210" s="230">
        <f>Q210*H210</f>
        <v>6.9999999999999994E-05</v>
      </c>
      <c r="S210" s="230">
        <v>0</v>
      </c>
      <c r="T210" s="23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2" t="s">
        <v>248</v>
      </c>
      <c r="AT210" s="232" t="s">
        <v>245</v>
      </c>
      <c r="AU210" s="232" t="s">
        <v>143</v>
      </c>
      <c r="AY210" s="17" t="s">
        <v>135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144</v>
      </c>
      <c r="BK210" s="233">
        <f>ROUND(I210*H210,2)</f>
        <v>0</v>
      </c>
      <c r="BL210" s="17" t="s">
        <v>220</v>
      </c>
      <c r="BM210" s="232" t="s">
        <v>1096</v>
      </c>
    </row>
    <row r="211" s="2" customFormat="1">
      <c r="A211" s="38"/>
      <c r="B211" s="39"/>
      <c r="C211" s="40"/>
      <c r="D211" s="234" t="s">
        <v>146</v>
      </c>
      <c r="E211" s="40"/>
      <c r="F211" s="235" t="s">
        <v>1095</v>
      </c>
      <c r="G211" s="40"/>
      <c r="H211" s="40"/>
      <c r="I211" s="236"/>
      <c r="J211" s="40"/>
      <c r="K211" s="40"/>
      <c r="L211" s="44"/>
      <c r="M211" s="237"/>
      <c r="N211" s="238"/>
      <c r="O211" s="92"/>
      <c r="P211" s="92"/>
      <c r="Q211" s="92"/>
      <c r="R211" s="92"/>
      <c r="S211" s="92"/>
      <c r="T211" s="93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146</v>
      </c>
      <c r="AU211" s="17" t="s">
        <v>143</v>
      </c>
    </row>
    <row r="212" s="2" customFormat="1" ht="16.5" customHeight="1">
      <c r="A212" s="38"/>
      <c r="B212" s="39"/>
      <c r="C212" s="261" t="s">
        <v>373</v>
      </c>
      <c r="D212" s="261" t="s">
        <v>245</v>
      </c>
      <c r="E212" s="262" t="s">
        <v>1097</v>
      </c>
      <c r="F212" s="263" t="s">
        <v>1098</v>
      </c>
      <c r="G212" s="264" t="s">
        <v>242</v>
      </c>
      <c r="H212" s="265">
        <v>17</v>
      </c>
      <c r="I212" s="266"/>
      <c r="J212" s="267">
        <f>ROUND(I212*H212,2)</f>
        <v>0</v>
      </c>
      <c r="K212" s="268"/>
      <c r="L212" s="269"/>
      <c r="M212" s="270" t="s">
        <v>1</v>
      </c>
      <c r="N212" s="271" t="s">
        <v>41</v>
      </c>
      <c r="O212" s="92"/>
      <c r="P212" s="230">
        <f>O212*H212</f>
        <v>0</v>
      </c>
      <c r="Q212" s="230">
        <v>0.00010000000000000001</v>
      </c>
      <c r="R212" s="230">
        <f>Q212*H212</f>
        <v>0.0017000000000000001</v>
      </c>
      <c r="S212" s="230">
        <v>0</v>
      </c>
      <c r="T212" s="23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2" t="s">
        <v>248</v>
      </c>
      <c r="AT212" s="232" t="s">
        <v>245</v>
      </c>
      <c r="AU212" s="232" t="s">
        <v>143</v>
      </c>
      <c r="AY212" s="17" t="s">
        <v>135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7" t="s">
        <v>144</v>
      </c>
      <c r="BK212" s="233">
        <f>ROUND(I212*H212,2)</f>
        <v>0</v>
      </c>
      <c r="BL212" s="17" t="s">
        <v>220</v>
      </c>
      <c r="BM212" s="232" t="s">
        <v>1099</v>
      </c>
    </row>
    <row r="213" s="2" customFormat="1">
      <c r="A213" s="38"/>
      <c r="B213" s="39"/>
      <c r="C213" s="40"/>
      <c r="D213" s="234" t="s">
        <v>146</v>
      </c>
      <c r="E213" s="40"/>
      <c r="F213" s="235" t="s">
        <v>1098</v>
      </c>
      <c r="G213" s="40"/>
      <c r="H213" s="40"/>
      <c r="I213" s="236"/>
      <c r="J213" s="40"/>
      <c r="K213" s="40"/>
      <c r="L213" s="44"/>
      <c r="M213" s="237"/>
      <c r="N213" s="238"/>
      <c r="O213" s="92"/>
      <c r="P213" s="92"/>
      <c r="Q213" s="92"/>
      <c r="R213" s="92"/>
      <c r="S213" s="92"/>
      <c r="T213" s="93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146</v>
      </c>
      <c r="AU213" s="17" t="s">
        <v>143</v>
      </c>
    </row>
    <row r="214" s="2" customFormat="1" ht="16.5" customHeight="1">
      <c r="A214" s="38"/>
      <c r="B214" s="39"/>
      <c r="C214" s="261" t="s">
        <v>377</v>
      </c>
      <c r="D214" s="261" t="s">
        <v>245</v>
      </c>
      <c r="E214" s="262" t="s">
        <v>1100</v>
      </c>
      <c r="F214" s="263" t="s">
        <v>1101</v>
      </c>
      <c r="G214" s="264" t="s">
        <v>242</v>
      </c>
      <c r="H214" s="265">
        <v>7</v>
      </c>
      <c r="I214" s="266"/>
      <c r="J214" s="267">
        <f>ROUND(I214*H214,2)</f>
        <v>0</v>
      </c>
      <c r="K214" s="268"/>
      <c r="L214" s="269"/>
      <c r="M214" s="270" t="s">
        <v>1</v>
      </c>
      <c r="N214" s="271" t="s">
        <v>41</v>
      </c>
      <c r="O214" s="92"/>
      <c r="P214" s="230">
        <f>O214*H214</f>
        <v>0</v>
      </c>
      <c r="Q214" s="230">
        <v>3.0000000000000001E-05</v>
      </c>
      <c r="R214" s="230">
        <f>Q214*H214</f>
        <v>0.00021000000000000001</v>
      </c>
      <c r="S214" s="230">
        <v>0</v>
      </c>
      <c r="T214" s="23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2" t="s">
        <v>248</v>
      </c>
      <c r="AT214" s="232" t="s">
        <v>245</v>
      </c>
      <c r="AU214" s="232" t="s">
        <v>143</v>
      </c>
      <c r="AY214" s="17" t="s">
        <v>135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7" t="s">
        <v>144</v>
      </c>
      <c r="BK214" s="233">
        <f>ROUND(I214*H214,2)</f>
        <v>0</v>
      </c>
      <c r="BL214" s="17" t="s">
        <v>220</v>
      </c>
      <c r="BM214" s="232" t="s">
        <v>1102</v>
      </c>
    </row>
    <row r="215" s="2" customFormat="1">
      <c r="A215" s="38"/>
      <c r="B215" s="39"/>
      <c r="C215" s="40"/>
      <c r="D215" s="234" t="s">
        <v>146</v>
      </c>
      <c r="E215" s="40"/>
      <c r="F215" s="235" t="s">
        <v>1101</v>
      </c>
      <c r="G215" s="40"/>
      <c r="H215" s="40"/>
      <c r="I215" s="236"/>
      <c r="J215" s="40"/>
      <c r="K215" s="40"/>
      <c r="L215" s="44"/>
      <c r="M215" s="237"/>
      <c r="N215" s="238"/>
      <c r="O215" s="92"/>
      <c r="P215" s="92"/>
      <c r="Q215" s="92"/>
      <c r="R215" s="92"/>
      <c r="S215" s="92"/>
      <c r="T215" s="93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146</v>
      </c>
      <c r="AU215" s="17" t="s">
        <v>143</v>
      </c>
    </row>
    <row r="216" s="2" customFormat="1" ht="16.5" customHeight="1">
      <c r="A216" s="38"/>
      <c r="B216" s="39"/>
      <c r="C216" s="261" t="s">
        <v>381</v>
      </c>
      <c r="D216" s="261" t="s">
        <v>245</v>
      </c>
      <c r="E216" s="262" t="s">
        <v>1103</v>
      </c>
      <c r="F216" s="263" t="s">
        <v>1104</v>
      </c>
      <c r="G216" s="264" t="s">
        <v>242</v>
      </c>
      <c r="H216" s="265">
        <v>2</v>
      </c>
      <c r="I216" s="266"/>
      <c r="J216" s="267">
        <f>ROUND(I216*H216,2)</f>
        <v>0</v>
      </c>
      <c r="K216" s="268"/>
      <c r="L216" s="269"/>
      <c r="M216" s="270" t="s">
        <v>1</v>
      </c>
      <c r="N216" s="271" t="s">
        <v>41</v>
      </c>
      <c r="O216" s="92"/>
      <c r="P216" s="230">
        <f>O216*H216</f>
        <v>0</v>
      </c>
      <c r="Q216" s="230">
        <v>3.0000000000000001E-05</v>
      </c>
      <c r="R216" s="230">
        <f>Q216*H216</f>
        <v>6.0000000000000002E-05</v>
      </c>
      <c r="S216" s="230">
        <v>0</v>
      </c>
      <c r="T216" s="231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2" t="s">
        <v>248</v>
      </c>
      <c r="AT216" s="232" t="s">
        <v>245</v>
      </c>
      <c r="AU216" s="232" t="s">
        <v>143</v>
      </c>
      <c r="AY216" s="17" t="s">
        <v>135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7" t="s">
        <v>144</v>
      </c>
      <c r="BK216" s="233">
        <f>ROUND(I216*H216,2)</f>
        <v>0</v>
      </c>
      <c r="BL216" s="17" t="s">
        <v>220</v>
      </c>
      <c r="BM216" s="232" t="s">
        <v>1105</v>
      </c>
    </row>
    <row r="217" s="2" customFormat="1">
      <c r="A217" s="38"/>
      <c r="B217" s="39"/>
      <c r="C217" s="40"/>
      <c r="D217" s="234" t="s">
        <v>146</v>
      </c>
      <c r="E217" s="40"/>
      <c r="F217" s="235" t="s">
        <v>1104</v>
      </c>
      <c r="G217" s="40"/>
      <c r="H217" s="40"/>
      <c r="I217" s="236"/>
      <c r="J217" s="40"/>
      <c r="K217" s="40"/>
      <c r="L217" s="44"/>
      <c r="M217" s="237"/>
      <c r="N217" s="238"/>
      <c r="O217" s="92"/>
      <c r="P217" s="92"/>
      <c r="Q217" s="92"/>
      <c r="R217" s="92"/>
      <c r="S217" s="92"/>
      <c r="T217" s="9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146</v>
      </c>
      <c r="AU217" s="17" t="s">
        <v>143</v>
      </c>
    </row>
    <row r="218" s="2" customFormat="1" ht="16.5" customHeight="1">
      <c r="A218" s="38"/>
      <c r="B218" s="39"/>
      <c r="C218" s="261" t="s">
        <v>385</v>
      </c>
      <c r="D218" s="261" t="s">
        <v>245</v>
      </c>
      <c r="E218" s="262" t="s">
        <v>1106</v>
      </c>
      <c r="F218" s="263" t="s">
        <v>1107</v>
      </c>
      <c r="G218" s="264" t="s">
        <v>242</v>
      </c>
      <c r="H218" s="265">
        <v>1</v>
      </c>
      <c r="I218" s="266"/>
      <c r="J218" s="267">
        <f>ROUND(I218*H218,2)</f>
        <v>0</v>
      </c>
      <c r="K218" s="268"/>
      <c r="L218" s="269"/>
      <c r="M218" s="270" t="s">
        <v>1</v>
      </c>
      <c r="N218" s="271" t="s">
        <v>41</v>
      </c>
      <c r="O218" s="92"/>
      <c r="P218" s="230">
        <f>O218*H218</f>
        <v>0</v>
      </c>
      <c r="Q218" s="230">
        <v>3.0000000000000001E-05</v>
      </c>
      <c r="R218" s="230">
        <f>Q218*H218</f>
        <v>3.0000000000000001E-05</v>
      </c>
      <c r="S218" s="230">
        <v>0</v>
      </c>
      <c r="T218" s="231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2" t="s">
        <v>248</v>
      </c>
      <c r="AT218" s="232" t="s">
        <v>245</v>
      </c>
      <c r="AU218" s="232" t="s">
        <v>143</v>
      </c>
      <c r="AY218" s="17" t="s">
        <v>135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7" t="s">
        <v>144</v>
      </c>
      <c r="BK218" s="233">
        <f>ROUND(I218*H218,2)</f>
        <v>0</v>
      </c>
      <c r="BL218" s="17" t="s">
        <v>220</v>
      </c>
      <c r="BM218" s="232" t="s">
        <v>1108</v>
      </c>
    </row>
    <row r="219" s="2" customFormat="1">
      <c r="A219" s="38"/>
      <c r="B219" s="39"/>
      <c r="C219" s="40"/>
      <c r="D219" s="234" t="s">
        <v>146</v>
      </c>
      <c r="E219" s="40"/>
      <c r="F219" s="235" t="s">
        <v>1107</v>
      </c>
      <c r="G219" s="40"/>
      <c r="H219" s="40"/>
      <c r="I219" s="236"/>
      <c r="J219" s="40"/>
      <c r="K219" s="40"/>
      <c r="L219" s="44"/>
      <c r="M219" s="237"/>
      <c r="N219" s="238"/>
      <c r="O219" s="92"/>
      <c r="P219" s="92"/>
      <c r="Q219" s="92"/>
      <c r="R219" s="92"/>
      <c r="S219" s="92"/>
      <c r="T219" s="9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146</v>
      </c>
      <c r="AU219" s="17" t="s">
        <v>143</v>
      </c>
    </row>
    <row r="220" s="2" customFormat="1" ht="16.5" customHeight="1">
      <c r="A220" s="38"/>
      <c r="B220" s="39"/>
      <c r="C220" s="261" t="s">
        <v>391</v>
      </c>
      <c r="D220" s="261" t="s">
        <v>245</v>
      </c>
      <c r="E220" s="262" t="s">
        <v>1109</v>
      </c>
      <c r="F220" s="263" t="s">
        <v>1110</v>
      </c>
      <c r="G220" s="264" t="s">
        <v>242</v>
      </c>
      <c r="H220" s="265">
        <v>28</v>
      </c>
      <c r="I220" s="266"/>
      <c r="J220" s="267">
        <f>ROUND(I220*H220,2)</f>
        <v>0</v>
      </c>
      <c r="K220" s="268"/>
      <c r="L220" s="269"/>
      <c r="M220" s="270" t="s">
        <v>1</v>
      </c>
      <c r="N220" s="271" t="s">
        <v>41</v>
      </c>
      <c r="O220" s="92"/>
      <c r="P220" s="230">
        <f>O220*H220</f>
        <v>0</v>
      </c>
      <c r="Q220" s="230">
        <v>1.0000000000000001E-05</v>
      </c>
      <c r="R220" s="230">
        <f>Q220*H220</f>
        <v>0.00028000000000000003</v>
      </c>
      <c r="S220" s="230">
        <v>0</v>
      </c>
      <c r="T220" s="23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2" t="s">
        <v>248</v>
      </c>
      <c r="AT220" s="232" t="s">
        <v>245</v>
      </c>
      <c r="AU220" s="232" t="s">
        <v>143</v>
      </c>
      <c r="AY220" s="17" t="s">
        <v>135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7" t="s">
        <v>144</v>
      </c>
      <c r="BK220" s="233">
        <f>ROUND(I220*H220,2)</f>
        <v>0</v>
      </c>
      <c r="BL220" s="17" t="s">
        <v>220</v>
      </c>
      <c r="BM220" s="232" t="s">
        <v>1111</v>
      </c>
    </row>
    <row r="221" s="2" customFormat="1">
      <c r="A221" s="38"/>
      <c r="B221" s="39"/>
      <c r="C221" s="40"/>
      <c r="D221" s="234" t="s">
        <v>146</v>
      </c>
      <c r="E221" s="40"/>
      <c r="F221" s="235" t="s">
        <v>1110</v>
      </c>
      <c r="G221" s="40"/>
      <c r="H221" s="40"/>
      <c r="I221" s="236"/>
      <c r="J221" s="40"/>
      <c r="K221" s="40"/>
      <c r="L221" s="44"/>
      <c r="M221" s="237"/>
      <c r="N221" s="238"/>
      <c r="O221" s="92"/>
      <c r="P221" s="92"/>
      <c r="Q221" s="92"/>
      <c r="R221" s="92"/>
      <c r="S221" s="92"/>
      <c r="T221" s="9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146</v>
      </c>
      <c r="AU221" s="17" t="s">
        <v>143</v>
      </c>
    </row>
    <row r="222" s="2" customFormat="1" ht="16.5" customHeight="1">
      <c r="A222" s="38"/>
      <c r="B222" s="39"/>
      <c r="C222" s="261" t="s">
        <v>395</v>
      </c>
      <c r="D222" s="261" t="s">
        <v>245</v>
      </c>
      <c r="E222" s="262" t="s">
        <v>1112</v>
      </c>
      <c r="F222" s="263" t="s">
        <v>1113</v>
      </c>
      <c r="G222" s="264" t="s">
        <v>242</v>
      </c>
      <c r="H222" s="265">
        <v>3</v>
      </c>
      <c r="I222" s="266"/>
      <c r="J222" s="267">
        <f>ROUND(I222*H222,2)</f>
        <v>0</v>
      </c>
      <c r="K222" s="268"/>
      <c r="L222" s="269"/>
      <c r="M222" s="270" t="s">
        <v>1</v>
      </c>
      <c r="N222" s="271" t="s">
        <v>41</v>
      </c>
      <c r="O222" s="92"/>
      <c r="P222" s="230">
        <f>O222*H222</f>
        <v>0</v>
      </c>
      <c r="Q222" s="230">
        <v>2.0000000000000002E-05</v>
      </c>
      <c r="R222" s="230">
        <f>Q222*H222</f>
        <v>6.0000000000000008E-05</v>
      </c>
      <c r="S222" s="230">
        <v>0</v>
      </c>
      <c r="T222" s="231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2" t="s">
        <v>248</v>
      </c>
      <c r="AT222" s="232" t="s">
        <v>245</v>
      </c>
      <c r="AU222" s="232" t="s">
        <v>143</v>
      </c>
      <c r="AY222" s="17" t="s">
        <v>135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7" t="s">
        <v>144</v>
      </c>
      <c r="BK222" s="233">
        <f>ROUND(I222*H222,2)</f>
        <v>0</v>
      </c>
      <c r="BL222" s="17" t="s">
        <v>220</v>
      </c>
      <c r="BM222" s="232" t="s">
        <v>1114</v>
      </c>
    </row>
    <row r="223" s="2" customFormat="1">
      <c r="A223" s="38"/>
      <c r="B223" s="39"/>
      <c r="C223" s="40"/>
      <c r="D223" s="234" t="s">
        <v>146</v>
      </c>
      <c r="E223" s="40"/>
      <c r="F223" s="235" t="s">
        <v>1113</v>
      </c>
      <c r="G223" s="40"/>
      <c r="H223" s="40"/>
      <c r="I223" s="236"/>
      <c r="J223" s="40"/>
      <c r="K223" s="40"/>
      <c r="L223" s="44"/>
      <c r="M223" s="237"/>
      <c r="N223" s="238"/>
      <c r="O223" s="92"/>
      <c r="P223" s="92"/>
      <c r="Q223" s="92"/>
      <c r="R223" s="92"/>
      <c r="S223" s="92"/>
      <c r="T223" s="93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146</v>
      </c>
      <c r="AU223" s="17" t="s">
        <v>143</v>
      </c>
    </row>
    <row r="224" s="2" customFormat="1" ht="24.15" customHeight="1">
      <c r="A224" s="38"/>
      <c r="B224" s="39"/>
      <c r="C224" s="220" t="s">
        <v>401</v>
      </c>
      <c r="D224" s="220" t="s">
        <v>138</v>
      </c>
      <c r="E224" s="221" t="s">
        <v>1115</v>
      </c>
      <c r="F224" s="222" t="s">
        <v>1116</v>
      </c>
      <c r="G224" s="223" t="s">
        <v>242</v>
      </c>
      <c r="H224" s="224">
        <v>6</v>
      </c>
      <c r="I224" s="225"/>
      <c r="J224" s="226">
        <f>ROUND(I224*H224,2)</f>
        <v>0</v>
      </c>
      <c r="K224" s="227"/>
      <c r="L224" s="44"/>
      <c r="M224" s="228" t="s">
        <v>1</v>
      </c>
      <c r="N224" s="229" t="s">
        <v>41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2" t="s">
        <v>220</v>
      </c>
      <c r="AT224" s="232" t="s">
        <v>138</v>
      </c>
      <c r="AU224" s="232" t="s">
        <v>143</v>
      </c>
      <c r="AY224" s="17" t="s">
        <v>135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144</v>
      </c>
      <c r="BK224" s="233">
        <f>ROUND(I224*H224,2)</f>
        <v>0</v>
      </c>
      <c r="BL224" s="17" t="s">
        <v>220</v>
      </c>
      <c r="BM224" s="232" t="s">
        <v>1117</v>
      </c>
    </row>
    <row r="225" s="2" customFormat="1">
      <c r="A225" s="38"/>
      <c r="B225" s="39"/>
      <c r="C225" s="40"/>
      <c r="D225" s="234" t="s">
        <v>146</v>
      </c>
      <c r="E225" s="40"/>
      <c r="F225" s="235" t="s">
        <v>1116</v>
      </c>
      <c r="G225" s="40"/>
      <c r="H225" s="40"/>
      <c r="I225" s="236"/>
      <c r="J225" s="40"/>
      <c r="K225" s="40"/>
      <c r="L225" s="44"/>
      <c r="M225" s="237"/>
      <c r="N225" s="238"/>
      <c r="O225" s="92"/>
      <c r="P225" s="92"/>
      <c r="Q225" s="92"/>
      <c r="R225" s="92"/>
      <c r="S225" s="92"/>
      <c r="T225" s="93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146</v>
      </c>
      <c r="AU225" s="17" t="s">
        <v>143</v>
      </c>
    </row>
    <row r="226" s="2" customFormat="1" ht="24.15" customHeight="1">
      <c r="A226" s="38"/>
      <c r="B226" s="39"/>
      <c r="C226" s="220" t="s">
        <v>408</v>
      </c>
      <c r="D226" s="220" t="s">
        <v>138</v>
      </c>
      <c r="E226" s="221" t="s">
        <v>1118</v>
      </c>
      <c r="F226" s="222" t="s">
        <v>1119</v>
      </c>
      <c r="G226" s="223" t="s">
        <v>242</v>
      </c>
      <c r="H226" s="224">
        <v>3</v>
      </c>
      <c r="I226" s="225"/>
      <c r="J226" s="226">
        <f>ROUND(I226*H226,2)</f>
        <v>0</v>
      </c>
      <c r="K226" s="227"/>
      <c r="L226" s="44"/>
      <c r="M226" s="228" t="s">
        <v>1</v>
      </c>
      <c r="N226" s="229" t="s">
        <v>41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2" t="s">
        <v>220</v>
      </c>
      <c r="AT226" s="232" t="s">
        <v>138</v>
      </c>
      <c r="AU226" s="232" t="s">
        <v>143</v>
      </c>
      <c r="AY226" s="17" t="s">
        <v>135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7" t="s">
        <v>144</v>
      </c>
      <c r="BK226" s="233">
        <f>ROUND(I226*H226,2)</f>
        <v>0</v>
      </c>
      <c r="BL226" s="17" t="s">
        <v>220</v>
      </c>
      <c r="BM226" s="232" t="s">
        <v>1120</v>
      </c>
    </row>
    <row r="227" s="2" customFormat="1">
      <c r="A227" s="38"/>
      <c r="B227" s="39"/>
      <c r="C227" s="40"/>
      <c r="D227" s="234" t="s">
        <v>146</v>
      </c>
      <c r="E227" s="40"/>
      <c r="F227" s="235" t="s">
        <v>1119</v>
      </c>
      <c r="G227" s="40"/>
      <c r="H227" s="40"/>
      <c r="I227" s="236"/>
      <c r="J227" s="40"/>
      <c r="K227" s="40"/>
      <c r="L227" s="44"/>
      <c r="M227" s="237"/>
      <c r="N227" s="238"/>
      <c r="O227" s="92"/>
      <c r="P227" s="92"/>
      <c r="Q227" s="92"/>
      <c r="R227" s="92"/>
      <c r="S227" s="92"/>
      <c r="T227" s="93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146</v>
      </c>
      <c r="AU227" s="17" t="s">
        <v>143</v>
      </c>
    </row>
    <row r="228" s="2" customFormat="1" ht="24.15" customHeight="1">
      <c r="A228" s="38"/>
      <c r="B228" s="39"/>
      <c r="C228" s="261" t="s">
        <v>412</v>
      </c>
      <c r="D228" s="261" t="s">
        <v>245</v>
      </c>
      <c r="E228" s="262" t="s">
        <v>1121</v>
      </c>
      <c r="F228" s="263" t="s">
        <v>1122</v>
      </c>
      <c r="G228" s="264" t="s">
        <v>242</v>
      </c>
      <c r="H228" s="265">
        <v>6</v>
      </c>
      <c r="I228" s="266"/>
      <c r="J228" s="267">
        <f>ROUND(I228*H228,2)</f>
        <v>0</v>
      </c>
      <c r="K228" s="268"/>
      <c r="L228" s="269"/>
      <c r="M228" s="270" t="s">
        <v>1</v>
      </c>
      <c r="N228" s="271" t="s">
        <v>41</v>
      </c>
      <c r="O228" s="92"/>
      <c r="P228" s="230">
        <f>O228*H228</f>
        <v>0</v>
      </c>
      <c r="Q228" s="230">
        <v>0.00020000000000000001</v>
      </c>
      <c r="R228" s="230">
        <f>Q228*H228</f>
        <v>0.0012000000000000001</v>
      </c>
      <c r="S228" s="230">
        <v>0</v>
      </c>
      <c r="T228" s="23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2" t="s">
        <v>248</v>
      </c>
      <c r="AT228" s="232" t="s">
        <v>245</v>
      </c>
      <c r="AU228" s="232" t="s">
        <v>143</v>
      </c>
      <c r="AY228" s="17" t="s">
        <v>135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7" t="s">
        <v>144</v>
      </c>
      <c r="BK228" s="233">
        <f>ROUND(I228*H228,2)</f>
        <v>0</v>
      </c>
      <c r="BL228" s="17" t="s">
        <v>220</v>
      </c>
      <c r="BM228" s="232" t="s">
        <v>1123</v>
      </c>
    </row>
    <row r="229" s="2" customFormat="1">
      <c r="A229" s="38"/>
      <c r="B229" s="39"/>
      <c r="C229" s="40"/>
      <c r="D229" s="234" t="s">
        <v>146</v>
      </c>
      <c r="E229" s="40"/>
      <c r="F229" s="235" t="s">
        <v>1122</v>
      </c>
      <c r="G229" s="40"/>
      <c r="H229" s="40"/>
      <c r="I229" s="236"/>
      <c r="J229" s="40"/>
      <c r="K229" s="40"/>
      <c r="L229" s="44"/>
      <c r="M229" s="237"/>
      <c r="N229" s="238"/>
      <c r="O229" s="92"/>
      <c r="P229" s="92"/>
      <c r="Q229" s="92"/>
      <c r="R229" s="92"/>
      <c r="S229" s="92"/>
      <c r="T229" s="93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146</v>
      </c>
      <c r="AU229" s="17" t="s">
        <v>143</v>
      </c>
    </row>
    <row r="230" s="2" customFormat="1" ht="16.5" customHeight="1">
      <c r="A230" s="38"/>
      <c r="B230" s="39"/>
      <c r="C230" s="261" t="s">
        <v>416</v>
      </c>
      <c r="D230" s="261" t="s">
        <v>245</v>
      </c>
      <c r="E230" s="262" t="s">
        <v>1124</v>
      </c>
      <c r="F230" s="263" t="s">
        <v>1125</v>
      </c>
      <c r="G230" s="264" t="s">
        <v>242</v>
      </c>
      <c r="H230" s="265">
        <v>6</v>
      </c>
      <c r="I230" s="266"/>
      <c r="J230" s="267">
        <f>ROUND(I230*H230,2)</f>
        <v>0</v>
      </c>
      <c r="K230" s="268"/>
      <c r="L230" s="269"/>
      <c r="M230" s="270" t="s">
        <v>1</v>
      </c>
      <c r="N230" s="271" t="s">
        <v>41</v>
      </c>
      <c r="O230" s="92"/>
      <c r="P230" s="230">
        <f>O230*H230</f>
        <v>0</v>
      </c>
      <c r="Q230" s="230">
        <v>0.00020000000000000001</v>
      </c>
      <c r="R230" s="230">
        <f>Q230*H230</f>
        <v>0.0012000000000000001</v>
      </c>
      <c r="S230" s="230">
        <v>0</v>
      </c>
      <c r="T230" s="23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2" t="s">
        <v>248</v>
      </c>
      <c r="AT230" s="232" t="s">
        <v>245</v>
      </c>
      <c r="AU230" s="232" t="s">
        <v>143</v>
      </c>
      <c r="AY230" s="17" t="s">
        <v>135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7" t="s">
        <v>144</v>
      </c>
      <c r="BK230" s="233">
        <f>ROUND(I230*H230,2)</f>
        <v>0</v>
      </c>
      <c r="BL230" s="17" t="s">
        <v>220</v>
      </c>
      <c r="BM230" s="232" t="s">
        <v>1126</v>
      </c>
    </row>
    <row r="231" s="2" customFormat="1">
      <c r="A231" s="38"/>
      <c r="B231" s="39"/>
      <c r="C231" s="40"/>
      <c r="D231" s="234" t="s">
        <v>146</v>
      </c>
      <c r="E231" s="40"/>
      <c r="F231" s="235" t="s">
        <v>1125</v>
      </c>
      <c r="G231" s="40"/>
      <c r="H231" s="40"/>
      <c r="I231" s="236"/>
      <c r="J231" s="40"/>
      <c r="K231" s="40"/>
      <c r="L231" s="44"/>
      <c r="M231" s="237"/>
      <c r="N231" s="238"/>
      <c r="O231" s="92"/>
      <c r="P231" s="92"/>
      <c r="Q231" s="92"/>
      <c r="R231" s="92"/>
      <c r="S231" s="92"/>
      <c r="T231" s="9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146</v>
      </c>
      <c r="AU231" s="17" t="s">
        <v>143</v>
      </c>
    </row>
    <row r="232" s="2" customFormat="1" ht="16.5" customHeight="1">
      <c r="A232" s="38"/>
      <c r="B232" s="39"/>
      <c r="C232" s="220" t="s">
        <v>423</v>
      </c>
      <c r="D232" s="220" t="s">
        <v>138</v>
      </c>
      <c r="E232" s="221" t="s">
        <v>1127</v>
      </c>
      <c r="F232" s="222" t="s">
        <v>1128</v>
      </c>
      <c r="G232" s="223" t="s">
        <v>242</v>
      </c>
      <c r="H232" s="224">
        <v>2</v>
      </c>
      <c r="I232" s="225"/>
      <c r="J232" s="226">
        <f>ROUND(I232*H232,2)</f>
        <v>0</v>
      </c>
      <c r="K232" s="227"/>
      <c r="L232" s="44"/>
      <c r="M232" s="228" t="s">
        <v>1</v>
      </c>
      <c r="N232" s="229" t="s">
        <v>41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2" t="s">
        <v>220</v>
      </c>
      <c r="AT232" s="232" t="s">
        <v>138</v>
      </c>
      <c r="AU232" s="232" t="s">
        <v>143</v>
      </c>
      <c r="AY232" s="17" t="s">
        <v>135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7" t="s">
        <v>144</v>
      </c>
      <c r="BK232" s="233">
        <f>ROUND(I232*H232,2)</f>
        <v>0</v>
      </c>
      <c r="BL232" s="17" t="s">
        <v>220</v>
      </c>
      <c r="BM232" s="232" t="s">
        <v>1129</v>
      </c>
    </row>
    <row r="233" s="2" customFormat="1">
      <c r="A233" s="38"/>
      <c r="B233" s="39"/>
      <c r="C233" s="40"/>
      <c r="D233" s="234" t="s">
        <v>146</v>
      </c>
      <c r="E233" s="40"/>
      <c r="F233" s="235" t="s">
        <v>1128</v>
      </c>
      <c r="G233" s="40"/>
      <c r="H233" s="40"/>
      <c r="I233" s="236"/>
      <c r="J233" s="40"/>
      <c r="K233" s="40"/>
      <c r="L233" s="44"/>
      <c r="M233" s="237"/>
      <c r="N233" s="238"/>
      <c r="O233" s="92"/>
      <c r="P233" s="92"/>
      <c r="Q233" s="92"/>
      <c r="R233" s="92"/>
      <c r="S233" s="92"/>
      <c r="T233" s="93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146</v>
      </c>
      <c r="AU233" s="17" t="s">
        <v>143</v>
      </c>
    </row>
    <row r="234" s="2" customFormat="1" ht="24.15" customHeight="1">
      <c r="A234" s="38"/>
      <c r="B234" s="39"/>
      <c r="C234" s="261" t="s">
        <v>428</v>
      </c>
      <c r="D234" s="261" t="s">
        <v>245</v>
      </c>
      <c r="E234" s="262" t="s">
        <v>1130</v>
      </c>
      <c r="F234" s="263" t="s">
        <v>1131</v>
      </c>
      <c r="G234" s="264" t="s">
        <v>242</v>
      </c>
      <c r="H234" s="265">
        <v>2</v>
      </c>
      <c r="I234" s="266"/>
      <c r="J234" s="267">
        <f>ROUND(I234*H234,2)</f>
        <v>0</v>
      </c>
      <c r="K234" s="268"/>
      <c r="L234" s="269"/>
      <c r="M234" s="270" t="s">
        <v>1</v>
      </c>
      <c r="N234" s="271" t="s">
        <v>41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2" t="s">
        <v>248</v>
      </c>
      <c r="AT234" s="232" t="s">
        <v>245</v>
      </c>
      <c r="AU234" s="232" t="s">
        <v>143</v>
      </c>
      <c r="AY234" s="17" t="s">
        <v>135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7" t="s">
        <v>144</v>
      </c>
      <c r="BK234" s="233">
        <f>ROUND(I234*H234,2)</f>
        <v>0</v>
      </c>
      <c r="BL234" s="17" t="s">
        <v>220</v>
      </c>
      <c r="BM234" s="232" t="s">
        <v>1132</v>
      </c>
    </row>
    <row r="235" s="2" customFormat="1">
      <c r="A235" s="38"/>
      <c r="B235" s="39"/>
      <c r="C235" s="40"/>
      <c r="D235" s="234" t="s">
        <v>146</v>
      </c>
      <c r="E235" s="40"/>
      <c r="F235" s="235" t="s">
        <v>1131</v>
      </c>
      <c r="G235" s="40"/>
      <c r="H235" s="40"/>
      <c r="I235" s="236"/>
      <c r="J235" s="40"/>
      <c r="K235" s="40"/>
      <c r="L235" s="44"/>
      <c r="M235" s="237"/>
      <c r="N235" s="238"/>
      <c r="O235" s="92"/>
      <c r="P235" s="92"/>
      <c r="Q235" s="92"/>
      <c r="R235" s="92"/>
      <c r="S235" s="92"/>
      <c r="T235" s="93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146</v>
      </c>
      <c r="AU235" s="17" t="s">
        <v>143</v>
      </c>
    </row>
    <row r="236" s="2" customFormat="1" ht="16.5" customHeight="1">
      <c r="A236" s="38"/>
      <c r="B236" s="39"/>
      <c r="C236" s="261" t="s">
        <v>432</v>
      </c>
      <c r="D236" s="261" t="s">
        <v>245</v>
      </c>
      <c r="E236" s="262" t="s">
        <v>1133</v>
      </c>
      <c r="F236" s="263" t="s">
        <v>1134</v>
      </c>
      <c r="G236" s="264" t="s">
        <v>242</v>
      </c>
      <c r="H236" s="265">
        <v>2</v>
      </c>
      <c r="I236" s="266"/>
      <c r="J236" s="267">
        <f>ROUND(I236*H236,2)</f>
        <v>0</v>
      </c>
      <c r="K236" s="268"/>
      <c r="L236" s="269"/>
      <c r="M236" s="270" t="s">
        <v>1</v>
      </c>
      <c r="N236" s="271" t="s">
        <v>41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2" t="s">
        <v>248</v>
      </c>
      <c r="AT236" s="232" t="s">
        <v>245</v>
      </c>
      <c r="AU236" s="232" t="s">
        <v>143</v>
      </c>
      <c r="AY236" s="17" t="s">
        <v>135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7" t="s">
        <v>144</v>
      </c>
      <c r="BK236" s="233">
        <f>ROUND(I236*H236,2)</f>
        <v>0</v>
      </c>
      <c r="BL236" s="17" t="s">
        <v>220</v>
      </c>
      <c r="BM236" s="232" t="s">
        <v>1135</v>
      </c>
    </row>
    <row r="237" s="2" customFormat="1">
      <c r="A237" s="38"/>
      <c r="B237" s="39"/>
      <c r="C237" s="40"/>
      <c r="D237" s="234" t="s">
        <v>146</v>
      </c>
      <c r="E237" s="40"/>
      <c r="F237" s="235" t="s">
        <v>1134</v>
      </c>
      <c r="G237" s="40"/>
      <c r="H237" s="40"/>
      <c r="I237" s="236"/>
      <c r="J237" s="40"/>
      <c r="K237" s="40"/>
      <c r="L237" s="44"/>
      <c r="M237" s="237"/>
      <c r="N237" s="238"/>
      <c r="O237" s="92"/>
      <c r="P237" s="92"/>
      <c r="Q237" s="92"/>
      <c r="R237" s="92"/>
      <c r="S237" s="92"/>
      <c r="T237" s="9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146</v>
      </c>
      <c r="AU237" s="17" t="s">
        <v>143</v>
      </c>
    </row>
    <row r="238" s="2" customFormat="1" ht="24.15" customHeight="1">
      <c r="A238" s="38"/>
      <c r="B238" s="39"/>
      <c r="C238" s="220" t="s">
        <v>436</v>
      </c>
      <c r="D238" s="220" t="s">
        <v>138</v>
      </c>
      <c r="E238" s="221" t="s">
        <v>1136</v>
      </c>
      <c r="F238" s="222" t="s">
        <v>1137</v>
      </c>
      <c r="G238" s="223" t="s">
        <v>242</v>
      </c>
      <c r="H238" s="224">
        <v>1</v>
      </c>
      <c r="I238" s="225"/>
      <c r="J238" s="226">
        <f>ROUND(I238*H238,2)</f>
        <v>0</v>
      </c>
      <c r="K238" s="227"/>
      <c r="L238" s="44"/>
      <c r="M238" s="228" t="s">
        <v>1</v>
      </c>
      <c r="N238" s="229" t="s">
        <v>41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2" t="s">
        <v>220</v>
      </c>
      <c r="AT238" s="232" t="s">
        <v>138</v>
      </c>
      <c r="AU238" s="232" t="s">
        <v>143</v>
      </c>
      <c r="AY238" s="17" t="s">
        <v>135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7" t="s">
        <v>144</v>
      </c>
      <c r="BK238" s="233">
        <f>ROUND(I238*H238,2)</f>
        <v>0</v>
      </c>
      <c r="BL238" s="17" t="s">
        <v>220</v>
      </c>
      <c r="BM238" s="232" t="s">
        <v>1138</v>
      </c>
    </row>
    <row r="239" s="2" customFormat="1">
      <c r="A239" s="38"/>
      <c r="B239" s="39"/>
      <c r="C239" s="40"/>
      <c r="D239" s="234" t="s">
        <v>146</v>
      </c>
      <c r="E239" s="40"/>
      <c r="F239" s="235" t="s">
        <v>1139</v>
      </c>
      <c r="G239" s="40"/>
      <c r="H239" s="40"/>
      <c r="I239" s="236"/>
      <c r="J239" s="40"/>
      <c r="K239" s="40"/>
      <c r="L239" s="44"/>
      <c r="M239" s="237"/>
      <c r="N239" s="238"/>
      <c r="O239" s="92"/>
      <c r="P239" s="92"/>
      <c r="Q239" s="92"/>
      <c r="R239" s="92"/>
      <c r="S239" s="92"/>
      <c r="T239" s="93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146</v>
      </c>
      <c r="AU239" s="17" t="s">
        <v>143</v>
      </c>
    </row>
    <row r="240" s="2" customFormat="1" ht="24.15" customHeight="1">
      <c r="A240" s="38"/>
      <c r="B240" s="39"/>
      <c r="C240" s="220" t="s">
        <v>443</v>
      </c>
      <c r="D240" s="220" t="s">
        <v>138</v>
      </c>
      <c r="E240" s="221" t="s">
        <v>1140</v>
      </c>
      <c r="F240" s="222" t="s">
        <v>1141</v>
      </c>
      <c r="G240" s="223" t="s">
        <v>242</v>
      </c>
      <c r="H240" s="224">
        <v>10</v>
      </c>
      <c r="I240" s="225"/>
      <c r="J240" s="226">
        <f>ROUND(I240*H240,2)</f>
        <v>0</v>
      </c>
      <c r="K240" s="227"/>
      <c r="L240" s="44"/>
      <c r="M240" s="228" t="s">
        <v>1</v>
      </c>
      <c r="N240" s="229" t="s">
        <v>41</v>
      </c>
      <c r="O240" s="92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2" t="s">
        <v>220</v>
      </c>
      <c r="AT240" s="232" t="s">
        <v>138</v>
      </c>
      <c r="AU240" s="232" t="s">
        <v>143</v>
      </c>
      <c r="AY240" s="17" t="s">
        <v>135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7" t="s">
        <v>144</v>
      </c>
      <c r="BK240" s="233">
        <f>ROUND(I240*H240,2)</f>
        <v>0</v>
      </c>
      <c r="BL240" s="17" t="s">
        <v>220</v>
      </c>
      <c r="BM240" s="232" t="s">
        <v>1142</v>
      </c>
    </row>
    <row r="241" s="2" customFormat="1">
      <c r="A241" s="38"/>
      <c r="B241" s="39"/>
      <c r="C241" s="40"/>
      <c r="D241" s="234" t="s">
        <v>146</v>
      </c>
      <c r="E241" s="40"/>
      <c r="F241" s="235" t="s">
        <v>1141</v>
      </c>
      <c r="G241" s="40"/>
      <c r="H241" s="40"/>
      <c r="I241" s="236"/>
      <c r="J241" s="40"/>
      <c r="K241" s="40"/>
      <c r="L241" s="44"/>
      <c r="M241" s="237"/>
      <c r="N241" s="238"/>
      <c r="O241" s="92"/>
      <c r="P241" s="92"/>
      <c r="Q241" s="92"/>
      <c r="R241" s="92"/>
      <c r="S241" s="92"/>
      <c r="T241" s="93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146</v>
      </c>
      <c r="AU241" s="17" t="s">
        <v>143</v>
      </c>
    </row>
    <row r="242" s="2" customFormat="1" ht="24.15" customHeight="1">
      <c r="A242" s="38"/>
      <c r="B242" s="39"/>
      <c r="C242" s="220" t="s">
        <v>447</v>
      </c>
      <c r="D242" s="220" t="s">
        <v>138</v>
      </c>
      <c r="E242" s="221" t="s">
        <v>1143</v>
      </c>
      <c r="F242" s="222" t="s">
        <v>1144</v>
      </c>
      <c r="G242" s="223" t="s">
        <v>211</v>
      </c>
      <c r="H242" s="224">
        <v>1.2</v>
      </c>
      <c r="I242" s="225"/>
      <c r="J242" s="226">
        <f>ROUND(I242*H242,2)</f>
        <v>0</v>
      </c>
      <c r="K242" s="227"/>
      <c r="L242" s="44"/>
      <c r="M242" s="228" t="s">
        <v>1</v>
      </c>
      <c r="N242" s="229" t="s">
        <v>41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2" t="s">
        <v>220</v>
      </c>
      <c r="AT242" s="232" t="s">
        <v>138</v>
      </c>
      <c r="AU242" s="232" t="s">
        <v>143</v>
      </c>
      <c r="AY242" s="17" t="s">
        <v>135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7" t="s">
        <v>144</v>
      </c>
      <c r="BK242" s="233">
        <f>ROUND(I242*H242,2)</f>
        <v>0</v>
      </c>
      <c r="BL242" s="17" t="s">
        <v>220</v>
      </c>
      <c r="BM242" s="232" t="s">
        <v>1145</v>
      </c>
    </row>
    <row r="243" s="2" customFormat="1">
      <c r="A243" s="38"/>
      <c r="B243" s="39"/>
      <c r="C243" s="40"/>
      <c r="D243" s="234" t="s">
        <v>146</v>
      </c>
      <c r="E243" s="40"/>
      <c r="F243" s="235" t="s">
        <v>1144</v>
      </c>
      <c r="G243" s="40"/>
      <c r="H243" s="40"/>
      <c r="I243" s="236"/>
      <c r="J243" s="40"/>
      <c r="K243" s="40"/>
      <c r="L243" s="44"/>
      <c r="M243" s="237"/>
      <c r="N243" s="238"/>
      <c r="O243" s="92"/>
      <c r="P243" s="92"/>
      <c r="Q243" s="92"/>
      <c r="R243" s="92"/>
      <c r="S243" s="92"/>
      <c r="T243" s="93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146</v>
      </c>
      <c r="AU243" s="17" t="s">
        <v>143</v>
      </c>
    </row>
    <row r="244" s="12" customFormat="1" ht="22.8" customHeight="1">
      <c r="A244" s="12"/>
      <c r="B244" s="204"/>
      <c r="C244" s="205"/>
      <c r="D244" s="206" t="s">
        <v>72</v>
      </c>
      <c r="E244" s="218" t="s">
        <v>1146</v>
      </c>
      <c r="F244" s="218" t="s">
        <v>1147</v>
      </c>
      <c r="G244" s="205"/>
      <c r="H244" s="205"/>
      <c r="I244" s="208"/>
      <c r="J244" s="219">
        <f>BK244</f>
        <v>0</v>
      </c>
      <c r="K244" s="205"/>
      <c r="L244" s="210"/>
      <c r="M244" s="211"/>
      <c r="N244" s="212"/>
      <c r="O244" s="212"/>
      <c r="P244" s="213">
        <f>SUM(P245:P274)</f>
        <v>0</v>
      </c>
      <c r="Q244" s="212"/>
      <c r="R244" s="213">
        <f>SUM(R245:R274)</f>
        <v>0.0010299999999999999</v>
      </c>
      <c r="S244" s="212"/>
      <c r="T244" s="214">
        <f>SUM(T245:T274)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5" t="s">
        <v>143</v>
      </c>
      <c r="AT244" s="216" t="s">
        <v>72</v>
      </c>
      <c r="AU244" s="216" t="s">
        <v>81</v>
      </c>
      <c r="AY244" s="215" t="s">
        <v>135</v>
      </c>
      <c r="BK244" s="217">
        <f>SUM(BK245:BK274)</f>
        <v>0</v>
      </c>
    </row>
    <row r="245" s="2" customFormat="1" ht="24.15" customHeight="1">
      <c r="A245" s="38"/>
      <c r="B245" s="39"/>
      <c r="C245" s="220" t="s">
        <v>451</v>
      </c>
      <c r="D245" s="220" t="s">
        <v>138</v>
      </c>
      <c r="E245" s="221" t="s">
        <v>1148</v>
      </c>
      <c r="F245" s="222" t="s">
        <v>1149</v>
      </c>
      <c r="G245" s="223" t="s">
        <v>253</v>
      </c>
      <c r="H245" s="224">
        <v>3</v>
      </c>
      <c r="I245" s="225"/>
      <c r="J245" s="226">
        <f>ROUND(I245*H245,2)</f>
        <v>0</v>
      </c>
      <c r="K245" s="227"/>
      <c r="L245" s="44"/>
      <c r="M245" s="228" t="s">
        <v>1</v>
      </c>
      <c r="N245" s="229" t="s">
        <v>41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2" t="s">
        <v>220</v>
      </c>
      <c r="AT245" s="232" t="s">
        <v>138</v>
      </c>
      <c r="AU245" s="232" t="s">
        <v>143</v>
      </c>
      <c r="AY245" s="17" t="s">
        <v>135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7" t="s">
        <v>144</v>
      </c>
      <c r="BK245" s="233">
        <f>ROUND(I245*H245,2)</f>
        <v>0</v>
      </c>
      <c r="BL245" s="17" t="s">
        <v>220</v>
      </c>
      <c r="BM245" s="232" t="s">
        <v>1150</v>
      </c>
    </row>
    <row r="246" s="2" customFormat="1">
      <c r="A246" s="38"/>
      <c r="B246" s="39"/>
      <c r="C246" s="40"/>
      <c r="D246" s="234" t="s">
        <v>146</v>
      </c>
      <c r="E246" s="40"/>
      <c r="F246" s="235" t="s">
        <v>1149</v>
      </c>
      <c r="G246" s="40"/>
      <c r="H246" s="40"/>
      <c r="I246" s="236"/>
      <c r="J246" s="40"/>
      <c r="K246" s="40"/>
      <c r="L246" s="44"/>
      <c r="M246" s="237"/>
      <c r="N246" s="238"/>
      <c r="O246" s="92"/>
      <c r="P246" s="92"/>
      <c r="Q246" s="92"/>
      <c r="R246" s="92"/>
      <c r="S246" s="92"/>
      <c r="T246" s="93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146</v>
      </c>
      <c r="AU246" s="17" t="s">
        <v>143</v>
      </c>
    </row>
    <row r="247" s="2" customFormat="1" ht="21.75" customHeight="1">
      <c r="A247" s="38"/>
      <c r="B247" s="39"/>
      <c r="C247" s="261" t="s">
        <v>458</v>
      </c>
      <c r="D247" s="261" t="s">
        <v>245</v>
      </c>
      <c r="E247" s="262" t="s">
        <v>968</v>
      </c>
      <c r="F247" s="263" t="s">
        <v>969</v>
      </c>
      <c r="G247" s="264" t="s">
        <v>253</v>
      </c>
      <c r="H247" s="265">
        <v>3</v>
      </c>
      <c r="I247" s="266"/>
      <c r="J247" s="267">
        <f>ROUND(I247*H247,2)</f>
        <v>0</v>
      </c>
      <c r="K247" s="268"/>
      <c r="L247" s="269"/>
      <c r="M247" s="270" t="s">
        <v>1</v>
      </c>
      <c r="N247" s="271" t="s">
        <v>41</v>
      </c>
      <c r="O247" s="92"/>
      <c r="P247" s="230">
        <f>O247*H247</f>
        <v>0</v>
      </c>
      <c r="Q247" s="230">
        <v>3.0000000000000001E-05</v>
      </c>
      <c r="R247" s="230">
        <f>Q247*H247</f>
        <v>9.0000000000000006E-05</v>
      </c>
      <c r="S247" s="230">
        <v>0</v>
      </c>
      <c r="T247" s="231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2" t="s">
        <v>248</v>
      </c>
      <c r="AT247" s="232" t="s">
        <v>245</v>
      </c>
      <c r="AU247" s="232" t="s">
        <v>143</v>
      </c>
      <c r="AY247" s="17" t="s">
        <v>135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7" t="s">
        <v>144</v>
      </c>
      <c r="BK247" s="233">
        <f>ROUND(I247*H247,2)</f>
        <v>0</v>
      </c>
      <c r="BL247" s="17" t="s">
        <v>220</v>
      </c>
      <c r="BM247" s="232" t="s">
        <v>1151</v>
      </c>
    </row>
    <row r="248" s="2" customFormat="1">
      <c r="A248" s="38"/>
      <c r="B248" s="39"/>
      <c r="C248" s="40"/>
      <c r="D248" s="234" t="s">
        <v>146</v>
      </c>
      <c r="E248" s="40"/>
      <c r="F248" s="235" t="s">
        <v>969</v>
      </c>
      <c r="G248" s="40"/>
      <c r="H248" s="40"/>
      <c r="I248" s="236"/>
      <c r="J248" s="40"/>
      <c r="K248" s="40"/>
      <c r="L248" s="44"/>
      <c r="M248" s="237"/>
      <c r="N248" s="238"/>
      <c r="O248" s="92"/>
      <c r="P248" s="92"/>
      <c r="Q248" s="92"/>
      <c r="R248" s="92"/>
      <c r="S248" s="92"/>
      <c r="T248" s="93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146</v>
      </c>
      <c r="AU248" s="17" t="s">
        <v>143</v>
      </c>
    </row>
    <row r="249" s="2" customFormat="1" ht="16.5" customHeight="1">
      <c r="A249" s="38"/>
      <c r="B249" s="39"/>
      <c r="C249" s="220" t="s">
        <v>462</v>
      </c>
      <c r="D249" s="220" t="s">
        <v>138</v>
      </c>
      <c r="E249" s="221" t="s">
        <v>1152</v>
      </c>
      <c r="F249" s="222" t="s">
        <v>1153</v>
      </c>
      <c r="G249" s="223" t="s">
        <v>253</v>
      </c>
      <c r="H249" s="224">
        <v>5</v>
      </c>
      <c r="I249" s="225"/>
      <c r="J249" s="226">
        <f>ROUND(I249*H249,2)</f>
        <v>0</v>
      </c>
      <c r="K249" s="227"/>
      <c r="L249" s="44"/>
      <c r="M249" s="228" t="s">
        <v>1</v>
      </c>
      <c r="N249" s="229" t="s">
        <v>41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2" t="s">
        <v>220</v>
      </c>
      <c r="AT249" s="232" t="s">
        <v>138</v>
      </c>
      <c r="AU249" s="232" t="s">
        <v>143</v>
      </c>
      <c r="AY249" s="17" t="s">
        <v>135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7" t="s">
        <v>144</v>
      </c>
      <c r="BK249" s="233">
        <f>ROUND(I249*H249,2)</f>
        <v>0</v>
      </c>
      <c r="BL249" s="17" t="s">
        <v>220</v>
      </c>
      <c r="BM249" s="232" t="s">
        <v>1154</v>
      </c>
    </row>
    <row r="250" s="2" customFormat="1">
      <c r="A250" s="38"/>
      <c r="B250" s="39"/>
      <c r="C250" s="40"/>
      <c r="D250" s="234" t="s">
        <v>146</v>
      </c>
      <c r="E250" s="40"/>
      <c r="F250" s="235" t="s">
        <v>1153</v>
      </c>
      <c r="G250" s="40"/>
      <c r="H250" s="40"/>
      <c r="I250" s="236"/>
      <c r="J250" s="40"/>
      <c r="K250" s="40"/>
      <c r="L250" s="44"/>
      <c r="M250" s="237"/>
      <c r="N250" s="238"/>
      <c r="O250" s="92"/>
      <c r="P250" s="92"/>
      <c r="Q250" s="92"/>
      <c r="R250" s="92"/>
      <c r="S250" s="92"/>
      <c r="T250" s="93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146</v>
      </c>
      <c r="AU250" s="17" t="s">
        <v>143</v>
      </c>
    </row>
    <row r="251" s="2" customFormat="1" ht="16.5" customHeight="1">
      <c r="A251" s="38"/>
      <c r="B251" s="39"/>
      <c r="C251" s="261" t="s">
        <v>466</v>
      </c>
      <c r="D251" s="261" t="s">
        <v>245</v>
      </c>
      <c r="E251" s="262" t="s">
        <v>1155</v>
      </c>
      <c r="F251" s="263" t="s">
        <v>1156</v>
      </c>
      <c r="G251" s="264" t="s">
        <v>253</v>
      </c>
      <c r="H251" s="265">
        <v>5</v>
      </c>
      <c r="I251" s="266"/>
      <c r="J251" s="267">
        <f>ROUND(I251*H251,2)</f>
        <v>0</v>
      </c>
      <c r="K251" s="268"/>
      <c r="L251" s="269"/>
      <c r="M251" s="270" t="s">
        <v>1</v>
      </c>
      <c r="N251" s="271" t="s">
        <v>41</v>
      </c>
      <c r="O251" s="92"/>
      <c r="P251" s="230">
        <f>O251*H251</f>
        <v>0</v>
      </c>
      <c r="Q251" s="230">
        <v>0.00014999999999999999</v>
      </c>
      <c r="R251" s="230">
        <f>Q251*H251</f>
        <v>0.00074999999999999991</v>
      </c>
      <c r="S251" s="230">
        <v>0</v>
      </c>
      <c r="T251" s="23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2" t="s">
        <v>248</v>
      </c>
      <c r="AT251" s="232" t="s">
        <v>245</v>
      </c>
      <c r="AU251" s="232" t="s">
        <v>143</v>
      </c>
      <c r="AY251" s="17" t="s">
        <v>135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7" t="s">
        <v>144</v>
      </c>
      <c r="BK251" s="233">
        <f>ROUND(I251*H251,2)</f>
        <v>0</v>
      </c>
      <c r="BL251" s="17" t="s">
        <v>220</v>
      </c>
      <c r="BM251" s="232" t="s">
        <v>1157</v>
      </c>
    </row>
    <row r="252" s="2" customFormat="1">
      <c r="A252" s="38"/>
      <c r="B252" s="39"/>
      <c r="C252" s="40"/>
      <c r="D252" s="234" t="s">
        <v>146</v>
      </c>
      <c r="E252" s="40"/>
      <c r="F252" s="235" t="s">
        <v>1156</v>
      </c>
      <c r="G252" s="40"/>
      <c r="H252" s="40"/>
      <c r="I252" s="236"/>
      <c r="J252" s="40"/>
      <c r="K252" s="40"/>
      <c r="L252" s="44"/>
      <c r="M252" s="237"/>
      <c r="N252" s="238"/>
      <c r="O252" s="92"/>
      <c r="P252" s="92"/>
      <c r="Q252" s="92"/>
      <c r="R252" s="92"/>
      <c r="S252" s="92"/>
      <c r="T252" s="93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146</v>
      </c>
      <c r="AU252" s="17" t="s">
        <v>143</v>
      </c>
    </row>
    <row r="253" s="2" customFormat="1" ht="24.15" customHeight="1">
      <c r="A253" s="38"/>
      <c r="B253" s="39"/>
      <c r="C253" s="220" t="s">
        <v>472</v>
      </c>
      <c r="D253" s="220" t="s">
        <v>138</v>
      </c>
      <c r="E253" s="221" t="s">
        <v>1158</v>
      </c>
      <c r="F253" s="222" t="s">
        <v>1159</v>
      </c>
      <c r="G253" s="223" t="s">
        <v>242</v>
      </c>
      <c r="H253" s="224">
        <v>1</v>
      </c>
      <c r="I253" s="225"/>
      <c r="J253" s="226">
        <f>ROUND(I253*H253,2)</f>
        <v>0</v>
      </c>
      <c r="K253" s="227"/>
      <c r="L253" s="44"/>
      <c r="M253" s="228" t="s">
        <v>1</v>
      </c>
      <c r="N253" s="229" t="s">
        <v>41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2" t="s">
        <v>220</v>
      </c>
      <c r="AT253" s="232" t="s">
        <v>138</v>
      </c>
      <c r="AU253" s="232" t="s">
        <v>143</v>
      </c>
      <c r="AY253" s="17" t="s">
        <v>135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7" t="s">
        <v>144</v>
      </c>
      <c r="BK253" s="233">
        <f>ROUND(I253*H253,2)</f>
        <v>0</v>
      </c>
      <c r="BL253" s="17" t="s">
        <v>220</v>
      </c>
      <c r="BM253" s="232" t="s">
        <v>1160</v>
      </c>
    </row>
    <row r="254" s="2" customFormat="1">
      <c r="A254" s="38"/>
      <c r="B254" s="39"/>
      <c r="C254" s="40"/>
      <c r="D254" s="234" t="s">
        <v>146</v>
      </c>
      <c r="E254" s="40"/>
      <c r="F254" s="235" t="s">
        <v>1159</v>
      </c>
      <c r="G254" s="40"/>
      <c r="H254" s="40"/>
      <c r="I254" s="236"/>
      <c r="J254" s="40"/>
      <c r="K254" s="40"/>
      <c r="L254" s="44"/>
      <c r="M254" s="237"/>
      <c r="N254" s="238"/>
      <c r="O254" s="92"/>
      <c r="P254" s="92"/>
      <c r="Q254" s="92"/>
      <c r="R254" s="92"/>
      <c r="S254" s="92"/>
      <c r="T254" s="93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146</v>
      </c>
      <c r="AU254" s="17" t="s">
        <v>143</v>
      </c>
    </row>
    <row r="255" s="2" customFormat="1" ht="21.75" customHeight="1">
      <c r="A255" s="38"/>
      <c r="B255" s="39"/>
      <c r="C255" s="261" t="s">
        <v>476</v>
      </c>
      <c r="D255" s="261" t="s">
        <v>245</v>
      </c>
      <c r="E255" s="262" t="s">
        <v>977</v>
      </c>
      <c r="F255" s="263" t="s">
        <v>978</v>
      </c>
      <c r="G255" s="264" t="s">
        <v>242</v>
      </c>
      <c r="H255" s="265">
        <v>1</v>
      </c>
      <c r="I255" s="266"/>
      <c r="J255" s="267">
        <f>ROUND(I255*H255,2)</f>
        <v>0</v>
      </c>
      <c r="K255" s="268"/>
      <c r="L255" s="269"/>
      <c r="M255" s="270" t="s">
        <v>1</v>
      </c>
      <c r="N255" s="271" t="s">
        <v>41</v>
      </c>
      <c r="O255" s="92"/>
      <c r="P255" s="230">
        <f>O255*H255</f>
        <v>0</v>
      </c>
      <c r="Q255" s="230">
        <v>4.0000000000000003E-05</v>
      </c>
      <c r="R255" s="230">
        <f>Q255*H255</f>
        <v>4.0000000000000003E-05</v>
      </c>
      <c r="S255" s="230">
        <v>0</v>
      </c>
      <c r="T255" s="23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2" t="s">
        <v>248</v>
      </c>
      <c r="AT255" s="232" t="s">
        <v>245</v>
      </c>
      <c r="AU255" s="232" t="s">
        <v>143</v>
      </c>
      <c r="AY255" s="17" t="s">
        <v>135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7" t="s">
        <v>144</v>
      </c>
      <c r="BK255" s="233">
        <f>ROUND(I255*H255,2)</f>
        <v>0</v>
      </c>
      <c r="BL255" s="17" t="s">
        <v>220</v>
      </c>
      <c r="BM255" s="232" t="s">
        <v>1161</v>
      </c>
    </row>
    <row r="256" s="2" customFormat="1">
      <c r="A256" s="38"/>
      <c r="B256" s="39"/>
      <c r="C256" s="40"/>
      <c r="D256" s="234" t="s">
        <v>146</v>
      </c>
      <c r="E256" s="40"/>
      <c r="F256" s="235" t="s">
        <v>978</v>
      </c>
      <c r="G256" s="40"/>
      <c r="H256" s="40"/>
      <c r="I256" s="236"/>
      <c r="J256" s="40"/>
      <c r="K256" s="40"/>
      <c r="L256" s="44"/>
      <c r="M256" s="237"/>
      <c r="N256" s="238"/>
      <c r="O256" s="92"/>
      <c r="P256" s="92"/>
      <c r="Q256" s="92"/>
      <c r="R256" s="92"/>
      <c r="S256" s="92"/>
      <c r="T256" s="93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146</v>
      </c>
      <c r="AU256" s="17" t="s">
        <v>143</v>
      </c>
    </row>
    <row r="257" s="2" customFormat="1" ht="21.75" customHeight="1">
      <c r="A257" s="38"/>
      <c r="B257" s="39"/>
      <c r="C257" s="220" t="s">
        <v>480</v>
      </c>
      <c r="D257" s="220" t="s">
        <v>138</v>
      </c>
      <c r="E257" s="221" t="s">
        <v>1162</v>
      </c>
      <c r="F257" s="222" t="s">
        <v>1163</v>
      </c>
      <c r="G257" s="223" t="s">
        <v>253</v>
      </c>
      <c r="H257" s="224">
        <v>10</v>
      </c>
      <c r="I257" s="225"/>
      <c r="J257" s="226">
        <f>ROUND(I257*H257,2)</f>
        <v>0</v>
      </c>
      <c r="K257" s="227"/>
      <c r="L257" s="44"/>
      <c r="M257" s="228" t="s">
        <v>1</v>
      </c>
      <c r="N257" s="229" t="s">
        <v>41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2" t="s">
        <v>220</v>
      </c>
      <c r="AT257" s="232" t="s">
        <v>138</v>
      </c>
      <c r="AU257" s="232" t="s">
        <v>143</v>
      </c>
      <c r="AY257" s="17" t="s">
        <v>135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7" t="s">
        <v>144</v>
      </c>
      <c r="BK257" s="233">
        <f>ROUND(I257*H257,2)</f>
        <v>0</v>
      </c>
      <c r="BL257" s="17" t="s">
        <v>220</v>
      </c>
      <c r="BM257" s="232" t="s">
        <v>1164</v>
      </c>
    </row>
    <row r="258" s="2" customFormat="1">
      <c r="A258" s="38"/>
      <c r="B258" s="39"/>
      <c r="C258" s="40"/>
      <c r="D258" s="234" t="s">
        <v>146</v>
      </c>
      <c r="E258" s="40"/>
      <c r="F258" s="235" t="s">
        <v>1163</v>
      </c>
      <c r="G258" s="40"/>
      <c r="H258" s="40"/>
      <c r="I258" s="236"/>
      <c r="J258" s="40"/>
      <c r="K258" s="40"/>
      <c r="L258" s="44"/>
      <c r="M258" s="237"/>
      <c r="N258" s="238"/>
      <c r="O258" s="92"/>
      <c r="P258" s="92"/>
      <c r="Q258" s="92"/>
      <c r="R258" s="92"/>
      <c r="S258" s="92"/>
      <c r="T258" s="93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146</v>
      </c>
      <c r="AU258" s="17" t="s">
        <v>143</v>
      </c>
    </row>
    <row r="259" s="2" customFormat="1" ht="16.5" customHeight="1">
      <c r="A259" s="38"/>
      <c r="B259" s="39"/>
      <c r="C259" s="261" t="s">
        <v>484</v>
      </c>
      <c r="D259" s="261" t="s">
        <v>245</v>
      </c>
      <c r="E259" s="262" t="s">
        <v>1165</v>
      </c>
      <c r="F259" s="263" t="s">
        <v>1166</v>
      </c>
      <c r="G259" s="264" t="s">
        <v>253</v>
      </c>
      <c r="H259" s="265">
        <v>10</v>
      </c>
      <c r="I259" s="266"/>
      <c r="J259" s="267">
        <f>ROUND(I259*H259,2)</f>
        <v>0</v>
      </c>
      <c r="K259" s="268"/>
      <c r="L259" s="269"/>
      <c r="M259" s="270" t="s">
        <v>1</v>
      </c>
      <c r="N259" s="271" t="s">
        <v>41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2" t="s">
        <v>248</v>
      </c>
      <c r="AT259" s="232" t="s">
        <v>245</v>
      </c>
      <c r="AU259" s="232" t="s">
        <v>143</v>
      </c>
      <c r="AY259" s="17" t="s">
        <v>135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7" t="s">
        <v>144</v>
      </c>
      <c r="BK259" s="233">
        <f>ROUND(I259*H259,2)</f>
        <v>0</v>
      </c>
      <c r="BL259" s="17" t="s">
        <v>220</v>
      </c>
      <c r="BM259" s="232" t="s">
        <v>1167</v>
      </c>
    </row>
    <row r="260" s="2" customFormat="1">
      <c r="A260" s="38"/>
      <c r="B260" s="39"/>
      <c r="C260" s="40"/>
      <c r="D260" s="234" t="s">
        <v>146</v>
      </c>
      <c r="E260" s="40"/>
      <c r="F260" s="235" t="s">
        <v>1166</v>
      </c>
      <c r="G260" s="40"/>
      <c r="H260" s="40"/>
      <c r="I260" s="236"/>
      <c r="J260" s="40"/>
      <c r="K260" s="40"/>
      <c r="L260" s="44"/>
      <c r="M260" s="237"/>
      <c r="N260" s="238"/>
      <c r="O260" s="92"/>
      <c r="P260" s="92"/>
      <c r="Q260" s="92"/>
      <c r="R260" s="92"/>
      <c r="S260" s="92"/>
      <c r="T260" s="93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146</v>
      </c>
      <c r="AU260" s="17" t="s">
        <v>143</v>
      </c>
    </row>
    <row r="261" s="2" customFormat="1" ht="16.5" customHeight="1">
      <c r="A261" s="38"/>
      <c r="B261" s="39"/>
      <c r="C261" s="220" t="s">
        <v>488</v>
      </c>
      <c r="D261" s="220" t="s">
        <v>138</v>
      </c>
      <c r="E261" s="221" t="s">
        <v>1168</v>
      </c>
      <c r="F261" s="222" t="s">
        <v>1169</v>
      </c>
      <c r="G261" s="223" t="s">
        <v>242</v>
      </c>
      <c r="H261" s="224">
        <v>1</v>
      </c>
      <c r="I261" s="225"/>
      <c r="J261" s="226">
        <f>ROUND(I261*H261,2)</f>
        <v>0</v>
      </c>
      <c r="K261" s="227"/>
      <c r="L261" s="44"/>
      <c r="M261" s="228" t="s">
        <v>1</v>
      </c>
      <c r="N261" s="229" t="s">
        <v>41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2" t="s">
        <v>220</v>
      </c>
      <c r="AT261" s="232" t="s">
        <v>138</v>
      </c>
      <c r="AU261" s="232" t="s">
        <v>143</v>
      </c>
      <c r="AY261" s="17" t="s">
        <v>135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7" t="s">
        <v>144</v>
      </c>
      <c r="BK261" s="233">
        <f>ROUND(I261*H261,2)</f>
        <v>0</v>
      </c>
      <c r="BL261" s="17" t="s">
        <v>220</v>
      </c>
      <c r="BM261" s="232" t="s">
        <v>1170</v>
      </c>
    </row>
    <row r="262" s="2" customFormat="1">
      <c r="A262" s="38"/>
      <c r="B262" s="39"/>
      <c r="C262" s="40"/>
      <c r="D262" s="234" t="s">
        <v>146</v>
      </c>
      <c r="E262" s="40"/>
      <c r="F262" s="235" t="s">
        <v>1169</v>
      </c>
      <c r="G262" s="40"/>
      <c r="H262" s="40"/>
      <c r="I262" s="236"/>
      <c r="J262" s="40"/>
      <c r="K262" s="40"/>
      <c r="L262" s="44"/>
      <c r="M262" s="237"/>
      <c r="N262" s="238"/>
      <c r="O262" s="92"/>
      <c r="P262" s="92"/>
      <c r="Q262" s="92"/>
      <c r="R262" s="92"/>
      <c r="S262" s="92"/>
      <c r="T262" s="93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146</v>
      </c>
      <c r="AU262" s="17" t="s">
        <v>143</v>
      </c>
    </row>
    <row r="263" s="2" customFormat="1" ht="16.5" customHeight="1">
      <c r="A263" s="38"/>
      <c r="B263" s="39"/>
      <c r="C263" s="261" t="s">
        <v>492</v>
      </c>
      <c r="D263" s="261" t="s">
        <v>245</v>
      </c>
      <c r="E263" s="262" t="s">
        <v>1171</v>
      </c>
      <c r="F263" s="263" t="s">
        <v>1172</v>
      </c>
      <c r="G263" s="264" t="s">
        <v>242</v>
      </c>
      <c r="H263" s="265">
        <v>1</v>
      </c>
      <c r="I263" s="266"/>
      <c r="J263" s="267">
        <f>ROUND(I263*H263,2)</f>
        <v>0</v>
      </c>
      <c r="K263" s="268"/>
      <c r="L263" s="269"/>
      <c r="M263" s="270" t="s">
        <v>1</v>
      </c>
      <c r="N263" s="271" t="s">
        <v>41</v>
      </c>
      <c r="O263" s="92"/>
      <c r="P263" s="230">
        <f>O263*H263</f>
        <v>0</v>
      </c>
      <c r="Q263" s="230">
        <v>0.00013999999999999999</v>
      </c>
      <c r="R263" s="230">
        <f>Q263*H263</f>
        <v>0.00013999999999999999</v>
      </c>
      <c r="S263" s="230">
        <v>0</v>
      </c>
      <c r="T263" s="231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2" t="s">
        <v>248</v>
      </c>
      <c r="AT263" s="232" t="s">
        <v>245</v>
      </c>
      <c r="AU263" s="232" t="s">
        <v>143</v>
      </c>
      <c r="AY263" s="17" t="s">
        <v>135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7" t="s">
        <v>144</v>
      </c>
      <c r="BK263" s="233">
        <f>ROUND(I263*H263,2)</f>
        <v>0</v>
      </c>
      <c r="BL263" s="17" t="s">
        <v>220</v>
      </c>
      <c r="BM263" s="232" t="s">
        <v>1173</v>
      </c>
    </row>
    <row r="264" s="2" customFormat="1">
      <c r="A264" s="38"/>
      <c r="B264" s="39"/>
      <c r="C264" s="40"/>
      <c r="D264" s="234" t="s">
        <v>146</v>
      </c>
      <c r="E264" s="40"/>
      <c r="F264" s="235" t="s">
        <v>1172</v>
      </c>
      <c r="G264" s="40"/>
      <c r="H264" s="40"/>
      <c r="I264" s="236"/>
      <c r="J264" s="40"/>
      <c r="K264" s="40"/>
      <c r="L264" s="44"/>
      <c r="M264" s="237"/>
      <c r="N264" s="238"/>
      <c r="O264" s="92"/>
      <c r="P264" s="92"/>
      <c r="Q264" s="92"/>
      <c r="R264" s="92"/>
      <c r="S264" s="92"/>
      <c r="T264" s="9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146</v>
      </c>
      <c r="AU264" s="17" t="s">
        <v>143</v>
      </c>
    </row>
    <row r="265" s="2" customFormat="1" ht="16.5" customHeight="1">
      <c r="A265" s="38"/>
      <c r="B265" s="39"/>
      <c r="C265" s="220" t="s">
        <v>497</v>
      </c>
      <c r="D265" s="220" t="s">
        <v>138</v>
      </c>
      <c r="E265" s="221" t="s">
        <v>1174</v>
      </c>
      <c r="F265" s="222" t="s">
        <v>1175</v>
      </c>
      <c r="G265" s="223" t="s">
        <v>242</v>
      </c>
      <c r="H265" s="224">
        <v>1</v>
      </c>
      <c r="I265" s="225"/>
      <c r="J265" s="226">
        <f>ROUND(I265*H265,2)</f>
        <v>0</v>
      </c>
      <c r="K265" s="227"/>
      <c r="L265" s="44"/>
      <c r="M265" s="228" t="s">
        <v>1</v>
      </c>
      <c r="N265" s="229" t="s">
        <v>41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2" t="s">
        <v>220</v>
      </c>
      <c r="AT265" s="232" t="s">
        <v>138</v>
      </c>
      <c r="AU265" s="232" t="s">
        <v>143</v>
      </c>
      <c r="AY265" s="17" t="s">
        <v>135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7" t="s">
        <v>144</v>
      </c>
      <c r="BK265" s="233">
        <f>ROUND(I265*H265,2)</f>
        <v>0</v>
      </c>
      <c r="BL265" s="17" t="s">
        <v>220</v>
      </c>
      <c r="BM265" s="232" t="s">
        <v>1176</v>
      </c>
    </row>
    <row r="266" s="2" customFormat="1">
      <c r="A266" s="38"/>
      <c r="B266" s="39"/>
      <c r="C266" s="40"/>
      <c r="D266" s="234" t="s">
        <v>146</v>
      </c>
      <c r="E266" s="40"/>
      <c r="F266" s="235" t="s">
        <v>1175</v>
      </c>
      <c r="G266" s="40"/>
      <c r="H266" s="40"/>
      <c r="I266" s="236"/>
      <c r="J266" s="40"/>
      <c r="K266" s="40"/>
      <c r="L266" s="44"/>
      <c r="M266" s="237"/>
      <c r="N266" s="238"/>
      <c r="O266" s="92"/>
      <c r="P266" s="92"/>
      <c r="Q266" s="92"/>
      <c r="R266" s="92"/>
      <c r="S266" s="92"/>
      <c r="T266" s="93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146</v>
      </c>
      <c r="AU266" s="17" t="s">
        <v>143</v>
      </c>
    </row>
    <row r="267" s="2" customFormat="1" ht="16.5" customHeight="1">
      <c r="A267" s="38"/>
      <c r="B267" s="39"/>
      <c r="C267" s="261" t="s">
        <v>504</v>
      </c>
      <c r="D267" s="261" t="s">
        <v>245</v>
      </c>
      <c r="E267" s="262" t="s">
        <v>1177</v>
      </c>
      <c r="F267" s="263" t="s">
        <v>1178</v>
      </c>
      <c r="G267" s="264" t="s">
        <v>242</v>
      </c>
      <c r="H267" s="265">
        <v>1</v>
      </c>
      <c r="I267" s="266"/>
      <c r="J267" s="267">
        <f>ROUND(I267*H267,2)</f>
        <v>0</v>
      </c>
      <c r="K267" s="268"/>
      <c r="L267" s="269"/>
      <c r="M267" s="270" t="s">
        <v>1</v>
      </c>
      <c r="N267" s="271" t="s">
        <v>41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2" t="s">
        <v>248</v>
      </c>
      <c r="AT267" s="232" t="s">
        <v>245</v>
      </c>
      <c r="AU267" s="232" t="s">
        <v>143</v>
      </c>
      <c r="AY267" s="17" t="s">
        <v>135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7" t="s">
        <v>144</v>
      </c>
      <c r="BK267" s="233">
        <f>ROUND(I267*H267,2)</f>
        <v>0</v>
      </c>
      <c r="BL267" s="17" t="s">
        <v>220</v>
      </c>
      <c r="BM267" s="232" t="s">
        <v>1179</v>
      </c>
    </row>
    <row r="268" s="2" customFormat="1">
      <c r="A268" s="38"/>
      <c r="B268" s="39"/>
      <c r="C268" s="40"/>
      <c r="D268" s="234" t="s">
        <v>146</v>
      </c>
      <c r="E268" s="40"/>
      <c r="F268" s="235" t="s">
        <v>1178</v>
      </c>
      <c r="G268" s="40"/>
      <c r="H268" s="40"/>
      <c r="I268" s="236"/>
      <c r="J268" s="40"/>
      <c r="K268" s="40"/>
      <c r="L268" s="44"/>
      <c r="M268" s="237"/>
      <c r="N268" s="238"/>
      <c r="O268" s="92"/>
      <c r="P268" s="92"/>
      <c r="Q268" s="92"/>
      <c r="R268" s="92"/>
      <c r="S268" s="92"/>
      <c r="T268" s="93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146</v>
      </c>
      <c r="AU268" s="17" t="s">
        <v>143</v>
      </c>
    </row>
    <row r="269" s="2" customFormat="1" ht="16.5" customHeight="1">
      <c r="A269" s="38"/>
      <c r="B269" s="39"/>
      <c r="C269" s="220" t="s">
        <v>508</v>
      </c>
      <c r="D269" s="220" t="s">
        <v>138</v>
      </c>
      <c r="E269" s="221" t="s">
        <v>1180</v>
      </c>
      <c r="F269" s="222" t="s">
        <v>1181</v>
      </c>
      <c r="G269" s="223" t="s">
        <v>242</v>
      </c>
      <c r="H269" s="224">
        <v>1</v>
      </c>
      <c r="I269" s="225"/>
      <c r="J269" s="226">
        <f>ROUND(I269*H269,2)</f>
        <v>0</v>
      </c>
      <c r="K269" s="227"/>
      <c r="L269" s="44"/>
      <c r="M269" s="228" t="s">
        <v>1</v>
      </c>
      <c r="N269" s="229" t="s">
        <v>41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2" t="s">
        <v>220</v>
      </c>
      <c r="AT269" s="232" t="s">
        <v>138</v>
      </c>
      <c r="AU269" s="232" t="s">
        <v>143</v>
      </c>
      <c r="AY269" s="17" t="s">
        <v>135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7" t="s">
        <v>144</v>
      </c>
      <c r="BK269" s="233">
        <f>ROUND(I269*H269,2)</f>
        <v>0</v>
      </c>
      <c r="BL269" s="17" t="s">
        <v>220</v>
      </c>
      <c r="BM269" s="232" t="s">
        <v>1182</v>
      </c>
    </row>
    <row r="270" s="2" customFormat="1">
      <c r="A270" s="38"/>
      <c r="B270" s="39"/>
      <c r="C270" s="40"/>
      <c r="D270" s="234" t="s">
        <v>146</v>
      </c>
      <c r="E270" s="40"/>
      <c r="F270" s="235" t="s">
        <v>1181</v>
      </c>
      <c r="G270" s="40"/>
      <c r="H270" s="40"/>
      <c r="I270" s="236"/>
      <c r="J270" s="40"/>
      <c r="K270" s="40"/>
      <c r="L270" s="44"/>
      <c r="M270" s="237"/>
      <c r="N270" s="238"/>
      <c r="O270" s="92"/>
      <c r="P270" s="92"/>
      <c r="Q270" s="92"/>
      <c r="R270" s="92"/>
      <c r="S270" s="92"/>
      <c r="T270" s="93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146</v>
      </c>
      <c r="AU270" s="17" t="s">
        <v>143</v>
      </c>
    </row>
    <row r="271" s="2" customFormat="1" ht="16.5" customHeight="1">
      <c r="A271" s="38"/>
      <c r="B271" s="39"/>
      <c r="C271" s="261" t="s">
        <v>513</v>
      </c>
      <c r="D271" s="261" t="s">
        <v>245</v>
      </c>
      <c r="E271" s="262" t="s">
        <v>1183</v>
      </c>
      <c r="F271" s="263" t="s">
        <v>1184</v>
      </c>
      <c r="G271" s="264" t="s">
        <v>242</v>
      </c>
      <c r="H271" s="265">
        <v>1</v>
      </c>
      <c r="I271" s="266"/>
      <c r="J271" s="267">
        <f>ROUND(I271*H271,2)</f>
        <v>0</v>
      </c>
      <c r="K271" s="268"/>
      <c r="L271" s="269"/>
      <c r="M271" s="270" t="s">
        <v>1</v>
      </c>
      <c r="N271" s="271" t="s">
        <v>41</v>
      </c>
      <c r="O271" s="92"/>
      <c r="P271" s="230">
        <f>O271*H271</f>
        <v>0</v>
      </c>
      <c r="Q271" s="230">
        <v>1.0000000000000001E-05</v>
      </c>
      <c r="R271" s="230">
        <f>Q271*H271</f>
        <v>1.0000000000000001E-05</v>
      </c>
      <c r="S271" s="230">
        <v>0</v>
      </c>
      <c r="T271" s="231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2" t="s">
        <v>248</v>
      </c>
      <c r="AT271" s="232" t="s">
        <v>245</v>
      </c>
      <c r="AU271" s="232" t="s">
        <v>143</v>
      </c>
      <c r="AY271" s="17" t="s">
        <v>135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7" t="s">
        <v>144</v>
      </c>
      <c r="BK271" s="233">
        <f>ROUND(I271*H271,2)</f>
        <v>0</v>
      </c>
      <c r="BL271" s="17" t="s">
        <v>220</v>
      </c>
      <c r="BM271" s="232" t="s">
        <v>1185</v>
      </c>
    </row>
    <row r="272" s="2" customFormat="1">
      <c r="A272" s="38"/>
      <c r="B272" s="39"/>
      <c r="C272" s="40"/>
      <c r="D272" s="234" t="s">
        <v>146</v>
      </c>
      <c r="E272" s="40"/>
      <c r="F272" s="235" t="s">
        <v>1184</v>
      </c>
      <c r="G272" s="40"/>
      <c r="H272" s="40"/>
      <c r="I272" s="236"/>
      <c r="J272" s="40"/>
      <c r="K272" s="40"/>
      <c r="L272" s="44"/>
      <c r="M272" s="237"/>
      <c r="N272" s="238"/>
      <c r="O272" s="92"/>
      <c r="P272" s="92"/>
      <c r="Q272" s="92"/>
      <c r="R272" s="92"/>
      <c r="S272" s="92"/>
      <c r="T272" s="9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146</v>
      </c>
      <c r="AU272" s="17" t="s">
        <v>143</v>
      </c>
    </row>
    <row r="273" s="2" customFormat="1" ht="24.15" customHeight="1">
      <c r="A273" s="38"/>
      <c r="B273" s="39"/>
      <c r="C273" s="220" t="s">
        <v>518</v>
      </c>
      <c r="D273" s="220" t="s">
        <v>138</v>
      </c>
      <c r="E273" s="221" t="s">
        <v>1186</v>
      </c>
      <c r="F273" s="222" t="s">
        <v>1187</v>
      </c>
      <c r="G273" s="223" t="s">
        <v>211</v>
      </c>
      <c r="H273" s="224">
        <v>0.050000000000000003</v>
      </c>
      <c r="I273" s="225"/>
      <c r="J273" s="226">
        <f>ROUND(I273*H273,2)</f>
        <v>0</v>
      </c>
      <c r="K273" s="227"/>
      <c r="L273" s="44"/>
      <c r="M273" s="228" t="s">
        <v>1</v>
      </c>
      <c r="N273" s="229" t="s">
        <v>41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2" t="s">
        <v>220</v>
      </c>
      <c r="AT273" s="232" t="s">
        <v>138</v>
      </c>
      <c r="AU273" s="232" t="s">
        <v>143</v>
      </c>
      <c r="AY273" s="17" t="s">
        <v>135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7" t="s">
        <v>144</v>
      </c>
      <c r="BK273" s="233">
        <f>ROUND(I273*H273,2)</f>
        <v>0</v>
      </c>
      <c r="BL273" s="17" t="s">
        <v>220</v>
      </c>
      <c r="BM273" s="232" t="s">
        <v>1188</v>
      </c>
    </row>
    <row r="274" s="2" customFormat="1">
      <c r="A274" s="38"/>
      <c r="B274" s="39"/>
      <c r="C274" s="40"/>
      <c r="D274" s="234" t="s">
        <v>146</v>
      </c>
      <c r="E274" s="40"/>
      <c r="F274" s="235" t="s">
        <v>1187</v>
      </c>
      <c r="G274" s="40"/>
      <c r="H274" s="40"/>
      <c r="I274" s="236"/>
      <c r="J274" s="40"/>
      <c r="K274" s="40"/>
      <c r="L274" s="44"/>
      <c r="M274" s="237"/>
      <c r="N274" s="238"/>
      <c r="O274" s="92"/>
      <c r="P274" s="92"/>
      <c r="Q274" s="92"/>
      <c r="R274" s="92"/>
      <c r="S274" s="92"/>
      <c r="T274" s="93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146</v>
      </c>
      <c r="AU274" s="17" t="s">
        <v>143</v>
      </c>
    </row>
    <row r="275" s="12" customFormat="1" ht="22.8" customHeight="1">
      <c r="A275" s="12"/>
      <c r="B275" s="204"/>
      <c r="C275" s="205"/>
      <c r="D275" s="206" t="s">
        <v>72</v>
      </c>
      <c r="E275" s="218" t="s">
        <v>1189</v>
      </c>
      <c r="F275" s="218" t="s">
        <v>1190</v>
      </c>
      <c r="G275" s="205"/>
      <c r="H275" s="205"/>
      <c r="I275" s="208"/>
      <c r="J275" s="219">
        <f>BK275</f>
        <v>0</v>
      </c>
      <c r="K275" s="205"/>
      <c r="L275" s="210"/>
      <c r="M275" s="211"/>
      <c r="N275" s="212"/>
      <c r="O275" s="212"/>
      <c r="P275" s="213">
        <f>SUM(P276:P313)</f>
        <v>0</v>
      </c>
      <c r="Q275" s="212"/>
      <c r="R275" s="213">
        <f>SUM(R276:R313)</f>
        <v>0.038389999999999994</v>
      </c>
      <c r="S275" s="212"/>
      <c r="T275" s="214">
        <f>SUM(T276:T313)</f>
        <v>0.34489999999999998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5" t="s">
        <v>136</v>
      </c>
      <c r="AT275" s="216" t="s">
        <v>72</v>
      </c>
      <c r="AU275" s="216" t="s">
        <v>81</v>
      </c>
      <c r="AY275" s="215" t="s">
        <v>135</v>
      </c>
      <c r="BK275" s="217">
        <f>SUM(BK276:BK313)</f>
        <v>0</v>
      </c>
    </row>
    <row r="276" s="2" customFormat="1" ht="24.15" customHeight="1">
      <c r="A276" s="38"/>
      <c r="B276" s="39"/>
      <c r="C276" s="220" t="s">
        <v>523</v>
      </c>
      <c r="D276" s="220" t="s">
        <v>138</v>
      </c>
      <c r="E276" s="221" t="s">
        <v>1191</v>
      </c>
      <c r="F276" s="222" t="s">
        <v>1192</v>
      </c>
      <c r="G276" s="223" t="s">
        <v>242</v>
      </c>
      <c r="H276" s="224">
        <v>1</v>
      </c>
      <c r="I276" s="225"/>
      <c r="J276" s="226">
        <f>ROUND(I276*H276,2)</f>
        <v>0</v>
      </c>
      <c r="K276" s="227"/>
      <c r="L276" s="44"/>
      <c r="M276" s="228" t="s">
        <v>1</v>
      </c>
      <c r="N276" s="229" t="s">
        <v>41</v>
      </c>
      <c r="O276" s="92"/>
      <c r="P276" s="230">
        <f>O276*H276</f>
        <v>0</v>
      </c>
      <c r="Q276" s="230">
        <v>0.016379999999999999</v>
      </c>
      <c r="R276" s="230">
        <f>Q276*H276</f>
        <v>0.016379999999999999</v>
      </c>
      <c r="S276" s="230">
        <v>0</v>
      </c>
      <c r="T276" s="231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2" t="s">
        <v>466</v>
      </c>
      <c r="AT276" s="232" t="s">
        <v>138</v>
      </c>
      <c r="AU276" s="232" t="s">
        <v>143</v>
      </c>
      <c r="AY276" s="17" t="s">
        <v>135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7" t="s">
        <v>144</v>
      </c>
      <c r="BK276" s="233">
        <f>ROUND(I276*H276,2)</f>
        <v>0</v>
      </c>
      <c r="BL276" s="17" t="s">
        <v>466</v>
      </c>
      <c r="BM276" s="232" t="s">
        <v>1193</v>
      </c>
    </row>
    <row r="277" s="2" customFormat="1">
      <c r="A277" s="38"/>
      <c r="B277" s="39"/>
      <c r="C277" s="40"/>
      <c r="D277" s="234" t="s">
        <v>146</v>
      </c>
      <c r="E277" s="40"/>
      <c r="F277" s="235" t="s">
        <v>1192</v>
      </c>
      <c r="G277" s="40"/>
      <c r="H277" s="40"/>
      <c r="I277" s="236"/>
      <c r="J277" s="40"/>
      <c r="K277" s="40"/>
      <c r="L277" s="44"/>
      <c r="M277" s="237"/>
      <c r="N277" s="238"/>
      <c r="O277" s="92"/>
      <c r="P277" s="92"/>
      <c r="Q277" s="92"/>
      <c r="R277" s="92"/>
      <c r="S277" s="92"/>
      <c r="T277" s="93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146</v>
      </c>
      <c r="AU277" s="17" t="s">
        <v>143</v>
      </c>
    </row>
    <row r="278" s="2" customFormat="1" ht="33" customHeight="1">
      <c r="A278" s="38"/>
      <c r="B278" s="39"/>
      <c r="C278" s="220" t="s">
        <v>527</v>
      </c>
      <c r="D278" s="220" t="s">
        <v>138</v>
      </c>
      <c r="E278" s="221" t="s">
        <v>1194</v>
      </c>
      <c r="F278" s="222" t="s">
        <v>1195</v>
      </c>
      <c r="G278" s="223" t="s">
        <v>242</v>
      </c>
      <c r="H278" s="224">
        <v>10</v>
      </c>
      <c r="I278" s="225"/>
      <c r="J278" s="226">
        <f>ROUND(I278*H278,2)</f>
        <v>0</v>
      </c>
      <c r="K278" s="227"/>
      <c r="L278" s="44"/>
      <c r="M278" s="228" t="s">
        <v>1</v>
      </c>
      <c r="N278" s="229" t="s">
        <v>41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2" t="s">
        <v>466</v>
      </c>
      <c r="AT278" s="232" t="s">
        <v>138</v>
      </c>
      <c r="AU278" s="232" t="s">
        <v>143</v>
      </c>
      <c r="AY278" s="17" t="s">
        <v>135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7" t="s">
        <v>144</v>
      </c>
      <c r="BK278" s="233">
        <f>ROUND(I278*H278,2)</f>
        <v>0</v>
      </c>
      <c r="BL278" s="17" t="s">
        <v>466</v>
      </c>
      <c r="BM278" s="232" t="s">
        <v>1196</v>
      </c>
    </row>
    <row r="279" s="2" customFormat="1">
      <c r="A279" s="38"/>
      <c r="B279" s="39"/>
      <c r="C279" s="40"/>
      <c r="D279" s="234" t="s">
        <v>146</v>
      </c>
      <c r="E279" s="40"/>
      <c r="F279" s="235" t="s">
        <v>1195</v>
      </c>
      <c r="G279" s="40"/>
      <c r="H279" s="40"/>
      <c r="I279" s="236"/>
      <c r="J279" s="40"/>
      <c r="K279" s="40"/>
      <c r="L279" s="44"/>
      <c r="M279" s="237"/>
      <c r="N279" s="238"/>
      <c r="O279" s="92"/>
      <c r="P279" s="92"/>
      <c r="Q279" s="92"/>
      <c r="R279" s="92"/>
      <c r="S279" s="92"/>
      <c r="T279" s="9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146</v>
      </c>
      <c r="AU279" s="17" t="s">
        <v>143</v>
      </c>
    </row>
    <row r="280" s="2" customFormat="1" ht="33" customHeight="1">
      <c r="A280" s="38"/>
      <c r="B280" s="39"/>
      <c r="C280" s="220" t="s">
        <v>533</v>
      </c>
      <c r="D280" s="220" t="s">
        <v>138</v>
      </c>
      <c r="E280" s="221" t="s">
        <v>1197</v>
      </c>
      <c r="F280" s="222" t="s">
        <v>1198</v>
      </c>
      <c r="G280" s="223" t="s">
        <v>242</v>
      </c>
      <c r="H280" s="224">
        <v>1</v>
      </c>
      <c r="I280" s="225"/>
      <c r="J280" s="226">
        <f>ROUND(I280*H280,2)</f>
        <v>0</v>
      </c>
      <c r="K280" s="227"/>
      <c r="L280" s="44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2" t="s">
        <v>466</v>
      </c>
      <c r="AT280" s="232" t="s">
        <v>138</v>
      </c>
      <c r="AU280" s="232" t="s">
        <v>143</v>
      </c>
      <c r="AY280" s="17" t="s">
        <v>135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7" t="s">
        <v>144</v>
      </c>
      <c r="BK280" s="233">
        <f>ROUND(I280*H280,2)</f>
        <v>0</v>
      </c>
      <c r="BL280" s="17" t="s">
        <v>466</v>
      </c>
      <c r="BM280" s="232" t="s">
        <v>1199</v>
      </c>
    </row>
    <row r="281" s="2" customFormat="1">
      <c r="A281" s="38"/>
      <c r="B281" s="39"/>
      <c r="C281" s="40"/>
      <c r="D281" s="234" t="s">
        <v>146</v>
      </c>
      <c r="E281" s="40"/>
      <c r="F281" s="235" t="s">
        <v>1198</v>
      </c>
      <c r="G281" s="40"/>
      <c r="H281" s="40"/>
      <c r="I281" s="236"/>
      <c r="J281" s="40"/>
      <c r="K281" s="40"/>
      <c r="L281" s="44"/>
      <c r="M281" s="237"/>
      <c r="N281" s="238"/>
      <c r="O281" s="92"/>
      <c r="P281" s="92"/>
      <c r="Q281" s="92"/>
      <c r="R281" s="92"/>
      <c r="S281" s="92"/>
      <c r="T281" s="93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146</v>
      </c>
      <c r="AU281" s="17" t="s">
        <v>143</v>
      </c>
    </row>
    <row r="282" s="2" customFormat="1" ht="16.5" customHeight="1">
      <c r="A282" s="38"/>
      <c r="B282" s="39"/>
      <c r="C282" s="261" t="s">
        <v>539</v>
      </c>
      <c r="D282" s="261" t="s">
        <v>245</v>
      </c>
      <c r="E282" s="262" t="s">
        <v>1200</v>
      </c>
      <c r="F282" s="263" t="s">
        <v>1201</v>
      </c>
      <c r="G282" s="264" t="s">
        <v>1202</v>
      </c>
      <c r="H282" s="265">
        <v>0.10000000000000001</v>
      </c>
      <c r="I282" s="266"/>
      <c r="J282" s="267">
        <f>ROUND(I282*H282,2)</f>
        <v>0</v>
      </c>
      <c r="K282" s="268"/>
      <c r="L282" s="269"/>
      <c r="M282" s="270" t="s">
        <v>1</v>
      </c>
      <c r="N282" s="271" t="s">
        <v>41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2" t="s">
        <v>1203</v>
      </c>
      <c r="AT282" s="232" t="s">
        <v>245</v>
      </c>
      <c r="AU282" s="232" t="s">
        <v>143</v>
      </c>
      <c r="AY282" s="17" t="s">
        <v>135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7" t="s">
        <v>144</v>
      </c>
      <c r="BK282" s="233">
        <f>ROUND(I282*H282,2)</f>
        <v>0</v>
      </c>
      <c r="BL282" s="17" t="s">
        <v>466</v>
      </c>
      <c r="BM282" s="232" t="s">
        <v>1204</v>
      </c>
    </row>
    <row r="283" s="2" customFormat="1">
      <c r="A283" s="38"/>
      <c r="B283" s="39"/>
      <c r="C283" s="40"/>
      <c r="D283" s="234" t="s">
        <v>146</v>
      </c>
      <c r="E283" s="40"/>
      <c r="F283" s="235" t="s">
        <v>1201</v>
      </c>
      <c r="G283" s="40"/>
      <c r="H283" s="40"/>
      <c r="I283" s="236"/>
      <c r="J283" s="40"/>
      <c r="K283" s="40"/>
      <c r="L283" s="44"/>
      <c r="M283" s="237"/>
      <c r="N283" s="238"/>
      <c r="O283" s="92"/>
      <c r="P283" s="92"/>
      <c r="Q283" s="92"/>
      <c r="R283" s="92"/>
      <c r="S283" s="92"/>
      <c r="T283" s="93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146</v>
      </c>
      <c r="AU283" s="17" t="s">
        <v>143</v>
      </c>
    </row>
    <row r="284" s="2" customFormat="1" ht="21.75" customHeight="1">
      <c r="A284" s="38"/>
      <c r="B284" s="39"/>
      <c r="C284" s="261" t="s">
        <v>543</v>
      </c>
      <c r="D284" s="261" t="s">
        <v>245</v>
      </c>
      <c r="E284" s="262" t="s">
        <v>1205</v>
      </c>
      <c r="F284" s="263" t="s">
        <v>1206</v>
      </c>
      <c r="G284" s="264" t="s">
        <v>1202</v>
      </c>
      <c r="H284" s="265">
        <v>0.10000000000000001</v>
      </c>
      <c r="I284" s="266"/>
      <c r="J284" s="267">
        <f>ROUND(I284*H284,2)</f>
        <v>0</v>
      </c>
      <c r="K284" s="268"/>
      <c r="L284" s="269"/>
      <c r="M284" s="270" t="s">
        <v>1</v>
      </c>
      <c r="N284" s="271" t="s">
        <v>41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2" t="s">
        <v>1203</v>
      </c>
      <c r="AT284" s="232" t="s">
        <v>245</v>
      </c>
      <c r="AU284" s="232" t="s">
        <v>143</v>
      </c>
      <c r="AY284" s="17" t="s">
        <v>135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7" t="s">
        <v>144</v>
      </c>
      <c r="BK284" s="233">
        <f>ROUND(I284*H284,2)</f>
        <v>0</v>
      </c>
      <c r="BL284" s="17" t="s">
        <v>466</v>
      </c>
      <c r="BM284" s="232" t="s">
        <v>1207</v>
      </c>
    </row>
    <row r="285" s="2" customFormat="1">
      <c r="A285" s="38"/>
      <c r="B285" s="39"/>
      <c r="C285" s="40"/>
      <c r="D285" s="234" t="s">
        <v>146</v>
      </c>
      <c r="E285" s="40"/>
      <c r="F285" s="235" t="s">
        <v>1206</v>
      </c>
      <c r="G285" s="40"/>
      <c r="H285" s="40"/>
      <c r="I285" s="236"/>
      <c r="J285" s="40"/>
      <c r="K285" s="40"/>
      <c r="L285" s="44"/>
      <c r="M285" s="237"/>
      <c r="N285" s="238"/>
      <c r="O285" s="92"/>
      <c r="P285" s="92"/>
      <c r="Q285" s="92"/>
      <c r="R285" s="92"/>
      <c r="S285" s="92"/>
      <c r="T285" s="93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146</v>
      </c>
      <c r="AU285" s="17" t="s">
        <v>143</v>
      </c>
    </row>
    <row r="286" s="2" customFormat="1" ht="16.5" customHeight="1">
      <c r="A286" s="38"/>
      <c r="B286" s="39"/>
      <c r="C286" s="261" t="s">
        <v>547</v>
      </c>
      <c r="D286" s="261" t="s">
        <v>245</v>
      </c>
      <c r="E286" s="262" t="s">
        <v>1208</v>
      </c>
      <c r="F286" s="263" t="s">
        <v>1209</v>
      </c>
      <c r="G286" s="264" t="s">
        <v>1202</v>
      </c>
      <c r="H286" s="265">
        <v>0.029999999999999999</v>
      </c>
      <c r="I286" s="266"/>
      <c r="J286" s="267">
        <f>ROUND(I286*H286,2)</f>
        <v>0</v>
      </c>
      <c r="K286" s="268"/>
      <c r="L286" s="269"/>
      <c r="M286" s="270" t="s">
        <v>1</v>
      </c>
      <c r="N286" s="271" t="s">
        <v>41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2" t="s">
        <v>1203</v>
      </c>
      <c r="AT286" s="232" t="s">
        <v>245</v>
      </c>
      <c r="AU286" s="232" t="s">
        <v>143</v>
      </c>
      <c r="AY286" s="17" t="s">
        <v>135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7" t="s">
        <v>144</v>
      </c>
      <c r="BK286" s="233">
        <f>ROUND(I286*H286,2)</f>
        <v>0</v>
      </c>
      <c r="BL286" s="17" t="s">
        <v>466</v>
      </c>
      <c r="BM286" s="232" t="s">
        <v>1210</v>
      </c>
    </row>
    <row r="287" s="2" customFormat="1">
      <c r="A287" s="38"/>
      <c r="B287" s="39"/>
      <c r="C287" s="40"/>
      <c r="D287" s="234" t="s">
        <v>146</v>
      </c>
      <c r="E287" s="40"/>
      <c r="F287" s="235" t="s">
        <v>1209</v>
      </c>
      <c r="G287" s="40"/>
      <c r="H287" s="40"/>
      <c r="I287" s="236"/>
      <c r="J287" s="40"/>
      <c r="K287" s="40"/>
      <c r="L287" s="44"/>
      <c r="M287" s="237"/>
      <c r="N287" s="238"/>
      <c r="O287" s="92"/>
      <c r="P287" s="92"/>
      <c r="Q287" s="92"/>
      <c r="R287" s="92"/>
      <c r="S287" s="92"/>
      <c r="T287" s="9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146</v>
      </c>
      <c r="AU287" s="17" t="s">
        <v>143</v>
      </c>
    </row>
    <row r="288" s="2" customFormat="1" ht="24.15" customHeight="1">
      <c r="A288" s="38"/>
      <c r="B288" s="39"/>
      <c r="C288" s="220" t="s">
        <v>551</v>
      </c>
      <c r="D288" s="220" t="s">
        <v>138</v>
      </c>
      <c r="E288" s="221" t="s">
        <v>1211</v>
      </c>
      <c r="F288" s="222" t="s">
        <v>1212</v>
      </c>
      <c r="G288" s="223" t="s">
        <v>253</v>
      </c>
      <c r="H288" s="224">
        <v>12</v>
      </c>
      <c r="I288" s="225"/>
      <c r="J288" s="226">
        <f>ROUND(I288*H288,2)</f>
        <v>0</v>
      </c>
      <c r="K288" s="227"/>
      <c r="L288" s="44"/>
      <c r="M288" s="228" t="s">
        <v>1</v>
      </c>
      <c r="N288" s="229" t="s">
        <v>41</v>
      </c>
      <c r="O288" s="92"/>
      <c r="P288" s="230">
        <f>O288*H288</f>
        <v>0</v>
      </c>
      <c r="Q288" s="230">
        <v>0.00014999999999999999</v>
      </c>
      <c r="R288" s="230">
        <f>Q288*H288</f>
        <v>0.0018</v>
      </c>
      <c r="S288" s="230">
        <v>0</v>
      </c>
      <c r="T288" s="231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2" t="s">
        <v>466</v>
      </c>
      <c r="AT288" s="232" t="s">
        <v>138</v>
      </c>
      <c r="AU288" s="232" t="s">
        <v>143</v>
      </c>
      <c r="AY288" s="17" t="s">
        <v>135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7" t="s">
        <v>144</v>
      </c>
      <c r="BK288" s="233">
        <f>ROUND(I288*H288,2)</f>
        <v>0</v>
      </c>
      <c r="BL288" s="17" t="s">
        <v>466</v>
      </c>
      <c r="BM288" s="232" t="s">
        <v>1213</v>
      </c>
    </row>
    <row r="289" s="2" customFormat="1">
      <c r="A289" s="38"/>
      <c r="B289" s="39"/>
      <c r="C289" s="40"/>
      <c r="D289" s="234" t="s">
        <v>146</v>
      </c>
      <c r="E289" s="40"/>
      <c r="F289" s="235" t="s">
        <v>1212</v>
      </c>
      <c r="G289" s="40"/>
      <c r="H289" s="40"/>
      <c r="I289" s="236"/>
      <c r="J289" s="40"/>
      <c r="K289" s="40"/>
      <c r="L289" s="44"/>
      <c r="M289" s="237"/>
      <c r="N289" s="238"/>
      <c r="O289" s="92"/>
      <c r="P289" s="92"/>
      <c r="Q289" s="92"/>
      <c r="R289" s="92"/>
      <c r="S289" s="92"/>
      <c r="T289" s="93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146</v>
      </c>
      <c r="AU289" s="17" t="s">
        <v>143</v>
      </c>
    </row>
    <row r="290" s="2" customFormat="1" ht="24.15" customHeight="1">
      <c r="A290" s="38"/>
      <c r="B290" s="39"/>
      <c r="C290" s="220" t="s">
        <v>556</v>
      </c>
      <c r="D290" s="220" t="s">
        <v>138</v>
      </c>
      <c r="E290" s="221" t="s">
        <v>1214</v>
      </c>
      <c r="F290" s="222" t="s">
        <v>1215</v>
      </c>
      <c r="G290" s="223" t="s">
        <v>253</v>
      </c>
      <c r="H290" s="224">
        <v>40</v>
      </c>
      <c r="I290" s="225"/>
      <c r="J290" s="226">
        <f>ROUND(I290*H290,2)</f>
        <v>0</v>
      </c>
      <c r="K290" s="227"/>
      <c r="L290" s="44"/>
      <c r="M290" s="228" t="s">
        <v>1</v>
      </c>
      <c r="N290" s="229" t="s">
        <v>41</v>
      </c>
      <c r="O290" s="92"/>
      <c r="P290" s="230">
        <f>O290*H290</f>
        <v>0</v>
      </c>
      <c r="Q290" s="230">
        <v>0.00014999999999999999</v>
      </c>
      <c r="R290" s="230">
        <f>Q290*H290</f>
        <v>0.0059999999999999993</v>
      </c>
      <c r="S290" s="230">
        <v>0</v>
      </c>
      <c r="T290" s="231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2" t="s">
        <v>466</v>
      </c>
      <c r="AT290" s="232" t="s">
        <v>138</v>
      </c>
      <c r="AU290" s="232" t="s">
        <v>143</v>
      </c>
      <c r="AY290" s="17" t="s">
        <v>135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7" t="s">
        <v>144</v>
      </c>
      <c r="BK290" s="233">
        <f>ROUND(I290*H290,2)</f>
        <v>0</v>
      </c>
      <c r="BL290" s="17" t="s">
        <v>466</v>
      </c>
      <c r="BM290" s="232" t="s">
        <v>1216</v>
      </c>
    </row>
    <row r="291" s="2" customFormat="1">
      <c r="A291" s="38"/>
      <c r="B291" s="39"/>
      <c r="C291" s="40"/>
      <c r="D291" s="234" t="s">
        <v>146</v>
      </c>
      <c r="E291" s="40"/>
      <c r="F291" s="235" t="s">
        <v>1215</v>
      </c>
      <c r="G291" s="40"/>
      <c r="H291" s="40"/>
      <c r="I291" s="236"/>
      <c r="J291" s="40"/>
      <c r="K291" s="40"/>
      <c r="L291" s="44"/>
      <c r="M291" s="237"/>
      <c r="N291" s="238"/>
      <c r="O291" s="92"/>
      <c r="P291" s="92"/>
      <c r="Q291" s="92"/>
      <c r="R291" s="92"/>
      <c r="S291" s="92"/>
      <c r="T291" s="93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146</v>
      </c>
      <c r="AU291" s="17" t="s">
        <v>143</v>
      </c>
    </row>
    <row r="292" s="2" customFormat="1" ht="24.15" customHeight="1">
      <c r="A292" s="38"/>
      <c r="B292" s="39"/>
      <c r="C292" s="220" t="s">
        <v>560</v>
      </c>
      <c r="D292" s="220" t="s">
        <v>138</v>
      </c>
      <c r="E292" s="221" t="s">
        <v>1217</v>
      </c>
      <c r="F292" s="222" t="s">
        <v>1218</v>
      </c>
      <c r="G292" s="223" t="s">
        <v>253</v>
      </c>
      <c r="H292" s="224">
        <v>5</v>
      </c>
      <c r="I292" s="225"/>
      <c r="J292" s="226">
        <f>ROUND(I292*H292,2)</f>
        <v>0</v>
      </c>
      <c r="K292" s="227"/>
      <c r="L292" s="44"/>
      <c r="M292" s="228" t="s">
        <v>1</v>
      </c>
      <c r="N292" s="229" t="s">
        <v>41</v>
      </c>
      <c r="O292" s="92"/>
      <c r="P292" s="230">
        <f>O292*H292</f>
        <v>0</v>
      </c>
      <c r="Q292" s="230">
        <v>0.00035</v>
      </c>
      <c r="R292" s="230">
        <f>Q292*H292</f>
        <v>0.00175</v>
      </c>
      <c r="S292" s="230">
        <v>0</v>
      </c>
      <c r="T292" s="231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2" t="s">
        <v>466</v>
      </c>
      <c r="AT292" s="232" t="s">
        <v>138</v>
      </c>
      <c r="AU292" s="232" t="s">
        <v>143</v>
      </c>
      <c r="AY292" s="17" t="s">
        <v>135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7" t="s">
        <v>144</v>
      </c>
      <c r="BK292" s="233">
        <f>ROUND(I292*H292,2)</f>
        <v>0</v>
      </c>
      <c r="BL292" s="17" t="s">
        <v>466</v>
      </c>
      <c r="BM292" s="232" t="s">
        <v>1219</v>
      </c>
    </row>
    <row r="293" s="2" customFormat="1">
      <c r="A293" s="38"/>
      <c r="B293" s="39"/>
      <c r="C293" s="40"/>
      <c r="D293" s="234" t="s">
        <v>146</v>
      </c>
      <c r="E293" s="40"/>
      <c r="F293" s="235" t="s">
        <v>1218</v>
      </c>
      <c r="G293" s="40"/>
      <c r="H293" s="40"/>
      <c r="I293" s="236"/>
      <c r="J293" s="40"/>
      <c r="K293" s="40"/>
      <c r="L293" s="44"/>
      <c r="M293" s="237"/>
      <c r="N293" s="238"/>
      <c r="O293" s="92"/>
      <c r="P293" s="92"/>
      <c r="Q293" s="92"/>
      <c r="R293" s="92"/>
      <c r="S293" s="92"/>
      <c r="T293" s="93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146</v>
      </c>
      <c r="AU293" s="17" t="s">
        <v>143</v>
      </c>
    </row>
    <row r="294" s="2" customFormat="1" ht="33" customHeight="1">
      <c r="A294" s="38"/>
      <c r="B294" s="39"/>
      <c r="C294" s="220" t="s">
        <v>566</v>
      </c>
      <c r="D294" s="220" t="s">
        <v>138</v>
      </c>
      <c r="E294" s="221" t="s">
        <v>1220</v>
      </c>
      <c r="F294" s="222" t="s">
        <v>1221</v>
      </c>
      <c r="G294" s="223" t="s">
        <v>253</v>
      </c>
      <c r="H294" s="224">
        <v>7</v>
      </c>
      <c r="I294" s="225"/>
      <c r="J294" s="226">
        <f>ROUND(I294*H294,2)</f>
        <v>0</v>
      </c>
      <c r="K294" s="227"/>
      <c r="L294" s="44"/>
      <c r="M294" s="228" t="s">
        <v>1</v>
      </c>
      <c r="N294" s="229" t="s">
        <v>41</v>
      </c>
      <c r="O294" s="92"/>
      <c r="P294" s="230">
        <f>O294*H294</f>
        <v>0</v>
      </c>
      <c r="Q294" s="230">
        <v>0.0017799999999999999</v>
      </c>
      <c r="R294" s="230">
        <f>Q294*H294</f>
        <v>0.012459999999999999</v>
      </c>
      <c r="S294" s="230">
        <v>0</v>
      </c>
      <c r="T294" s="231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2" t="s">
        <v>466</v>
      </c>
      <c r="AT294" s="232" t="s">
        <v>138</v>
      </c>
      <c r="AU294" s="232" t="s">
        <v>143</v>
      </c>
      <c r="AY294" s="17" t="s">
        <v>135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7" t="s">
        <v>144</v>
      </c>
      <c r="BK294" s="233">
        <f>ROUND(I294*H294,2)</f>
        <v>0</v>
      </c>
      <c r="BL294" s="17" t="s">
        <v>466</v>
      </c>
      <c r="BM294" s="232" t="s">
        <v>1222</v>
      </c>
    </row>
    <row r="295" s="2" customFormat="1">
      <c r="A295" s="38"/>
      <c r="B295" s="39"/>
      <c r="C295" s="40"/>
      <c r="D295" s="234" t="s">
        <v>146</v>
      </c>
      <c r="E295" s="40"/>
      <c r="F295" s="235" t="s">
        <v>1221</v>
      </c>
      <c r="G295" s="40"/>
      <c r="H295" s="40"/>
      <c r="I295" s="236"/>
      <c r="J295" s="40"/>
      <c r="K295" s="40"/>
      <c r="L295" s="44"/>
      <c r="M295" s="237"/>
      <c r="N295" s="238"/>
      <c r="O295" s="92"/>
      <c r="P295" s="92"/>
      <c r="Q295" s="92"/>
      <c r="R295" s="92"/>
      <c r="S295" s="92"/>
      <c r="T295" s="93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146</v>
      </c>
      <c r="AU295" s="17" t="s">
        <v>143</v>
      </c>
    </row>
    <row r="296" s="2" customFormat="1" ht="24.15" customHeight="1">
      <c r="A296" s="38"/>
      <c r="B296" s="39"/>
      <c r="C296" s="220" t="s">
        <v>574</v>
      </c>
      <c r="D296" s="220" t="s">
        <v>138</v>
      </c>
      <c r="E296" s="221" t="s">
        <v>1223</v>
      </c>
      <c r="F296" s="222" t="s">
        <v>1224</v>
      </c>
      <c r="G296" s="223" t="s">
        <v>242</v>
      </c>
      <c r="H296" s="224">
        <v>4</v>
      </c>
      <c r="I296" s="225"/>
      <c r="J296" s="226">
        <f>ROUND(I296*H296,2)</f>
        <v>0</v>
      </c>
      <c r="K296" s="227"/>
      <c r="L296" s="44"/>
      <c r="M296" s="228" t="s">
        <v>1</v>
      </c>
      <c r="N296" s="229" t="s">
        <v>41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0.0040000000000000001</v>
      </c>
      <c r="T296" s="231">
        <f>S296*H296</f>
        <v>0.016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2" t="s">
        <v>466</v>
      </c>
      <c r="AT296" s="232" t="s">
        <v>138</v>
      </c>
      <c r="AU296" s="232" t="s">
        <v>143</v>
      </c>
      <c r="AY296" s="17" t="s">
        <v>135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7" t="s">
        <v>144</v>
      </c>
      <c r="BK296" s="233">
        <f>ROUND(I296*H296,2)</f>
        <v>0</v>
      </c>
      <c r="BL296" s="17" t="s">
        <v>466</v>
      </c>
      <c r="BM296" s="232" t="s">
        <v>1225</v>
      </c>
    </row>
    <row r="297" s="2" customFormat="1">
      <c r="A297" s="38"/>
      <c r="B297" s="39"/>
      <c r="C297" s="40"/>
      <c r="D297" s="234" t="s">
        <v>146</v>
      </c>
      <c r="E297" s="40"/>
      <c r="F297" s="235" t="s">
        <v>1224</v>
      </c>
      <c r="G297" s="40"/>
      <c r="H297" s="40"/>
      <c r="I297" s="236"/>
      <c r="J297" s="40"/>
      <c r="K297" s="40"/>
      <c r="L297" s="44"/>
      <c r="M297" s="237"/>
      <c r="N297" s="238"/>
      <c r="O297" s="92"/>
      <c r="P297" s="92"/>
      <c r="Q297" s="92"/>
      <c r="R297" s="92"/>
      <c r="S297" s="92"/>
      <c r="T297" s="93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146</v>
      </c>
      <c r="AU297" s="17" t="s">
        <v>143</v>
      </c>
    </row>
    <row r="298" s="2" customFormat="1" ht="33" customHeight="1">
      <c r="A298" s="38"/>
      <c r="B298" s="39"/>
      <c r="C298" s="220" t="s">
        <v>581</v>
      </c>
      <c r="D298" s="220" t="s">
        <v>138</v>
      </c>
      <c r="E298" s="221" t="s">
        <v>1226</v>
      </c>
      <c r="F298" s="222" t="s">
        <v>1227</v>
      </c>
      <c r="G298" s="223" t="s">
        <v>242</v>
      </c>
      <c r="H298" s="224">
        <v>2</v>
      </c>
      <c r="I298" s="225"/>
      <c r="J298" s="226">
        <f>ROUND(I298*H298,2)</f>
        <v>0</v>
      </c>
      <c r="K298" s="227"/>
      <c r="L298" s="44"/>
      <c r="M298" s="228" t="s">
        <v>1</v>
      </c>
      <c r="N298" s="229" t="s">
        <v>41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0.012</v>
      </c>
      <c r="T298" s="231">
        <f>S298*H298</f>
        <v>0.024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2" t="s">
        <v>466</v>
      </c>
      <c r="AT298" s="232" t="s">
        <v>138</v>
      </c>
      <c r="AU298" s="232" t="s">
        <v>143</v>
      </c>
      <c r="AY298" s="17" t="s">
        <v>135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7" t="s">
        <v>144</v>
      </c>
      <c r="BK298" s="233">
        <f>ROUND(I298*H298,2)</f>
        <v>0</v>
      </c>
      <c r="BL298" s="17" t="s">
        <v>466</v>
      </c>
      <c r="BM298" s="232" t="s">
        <v>1228</v>
      </c>
    </row>
    <row r="299" s="2" customFormat="1">
      <c r="A299" s="38"/>
      <c r="B299" s="39"/>
      <c r="C299" s="40"/>
      <c r="D299" s="234" t="s">
        <v>146</v>
      </c>
      <c r="E299" s="40"/>
      <c r="F299" s="235" t="s">
        <v>1227</v>
      </c>
      <c r="G299" s="40"/>
      <c r="H299" s="40"/>
      <c r="I299" s="236"/>
      <c r="J299" s="40"/>
      <c r="K299" s="40"/>
      <c r="L299" s="44"/>
      <c r="M299" s="237"/>
      <c r="N299" s="238"/>
      <c r="O299" s="92"/>
      <c r="P299" s="92"/>
      <c r="Q299" s="92"/>
      <c r="R299" s="92"/>
      <c r="S299" s="92"/>
      <c r="T299" s="93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146</v>
      </c>
      <c r="AU299" s="17" t="s">
        <v>143</v>
      </c>
    </row>
    <row r="300" s="2" customFormat="1" ht="33" customHeight="1">
      <c r="A300" s="38"/>
      <c r="B300" s="39"/>
      <c r="C300" s="220" t="s">
        <v>586</v>
      </c>
      <c r="D300" s="220" t="s">
        <v>138</v>
      </c>
      <c r="E300" s="221" t="s">
        <v>1229</v>
      </c>
      <c r="F300" s="222" t="s">
        <v>1230</v>
      </c>
      <c r="G300" s="223" t="s">
        <v>242</v>
      </c>
      <c r="H300" s="224">
        <v>30</v>
      </c>
      <c r="I300" s="225"/>
      <c r="J300" s="226">
        <f>ROUND(I300*H300,2)</f>
        <v>0</v>
      </c>
      <c r="K300" s="227"/>
      <c r="L300" s="44"/>
      <c r="M300" s="228" t="s">
        <v>1</v>
      </c>
      <c r="N300" s="229" t="s">
        <v>41</v>
      </c>
      <c r="O300" s="92"/>
      <c r="P300" s="230">
        <f>O300*H300</f>
        <v>0</v>
      </c>
      <c r="Q300" s="230">
        <v>0</v>
      </c>
      <c r="R300" s="230">
        <f>Q300*H300</f>
        <v>0</v>
      </c>
      <c r="S300" s="230">
        <v>3.0000000000000001E-05</v>
      </c>
      <c r="T300" s="231">
        <f>S300*H300</f>
        <v>0.00089999999999999998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2" t="s">
        <v>466</v>
      </c>
      <c r="AT300" s="232" t="s">
        <v>138</v>
      </c>
      <c r="AU300" s="232" t="s">
        <v>143</v>
      </c>
      <c r="AY300" s="17" t="s">
        <v>135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7" t="s">
        <v>144</v>
      </c>
      <c r="BK300" s="233">
        <f>ROUND(I300*H300,2)</f>
        <v>0</v>
      </c>
      <c r="BL300" s="17" t="s">
        <v>466</v>
      </c>
      <c r="BM300" s="232" t="s">
        <v>1231</v>
      </c>
    </row>
    <row r="301" s="2" customFormat="1">
      <c r="A301" s="38"/>
      <c r="B301" s="39"/>
      <c r="C301" s="40"/>
      <c r="D301" s="234" t="s">
        <v>146</v>
      </c>
      <c r="E301" s="40"/>
      <c r="F301" s="235" t="s">
        <v>1230</v>
      </c>
      <c r="G301" s="40"/>
      <c r="H301" s="40"/>
      <c r="I301" s="236"/>
      <c r="J301" s="40"/>
      <c r="K301" s="40"/>
      <c r="L301" s="44"/>
      <c r="M301" s="237"/>
      <c r="N301" s="238"/>
      <c r="O301" s="92"/>
      <c r="P301" s="92"/>
      <c r="Q301" s="92"/>
      <c r="R301" s="92"/>
      <c r="S301" s="92"/>
      <c r="T301" s="93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146</v>
      </c>
      <c r="AU301" s="17" t="s">
        <v>143</v>
      </c>
    </row>
    <row r="302" s="2" customFormat="1" ht="33" customHeight="1">
      <c r="A302" s="38"/>
      <c r="B302" s="39"/>
      <c r="C302" s="220" t="s">
        <v>591</v>
      </c>
      <c r="D302" s="220" t="s">
        <v>138</v>
      </c>
      <c r="E302" s="221" t="s">
        <v>1232</v>
      </c>
      <c r="F302" s="222" t="s">
        <v>1233</v>
      </c>
      <c r="G302" s="223" t="s">
        <v>242</v>
      </c>
      <c r="H302" s="224">
        <v>1</v>
      </c>
      <c r="I302" s="225"/>
      <c r="J302" s="226">
        <f>ROUND(I302*H302,2)</f>
        <v>0</v>
      </c>
      <c r="K302" s="227"/>
      <c r="L302" s="44"/>
      <c r="M302" s="228" t="s">
        <v>1</v>
      </c>
      <c r="N302" s="229" t="s">
        <v>41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0.002</v>
      </c>
      <c r="T302" s="231">
        <f>S302*H302</f>
        <v>0.002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2" t="s">
        <v>466</v>
      </c>
      <c r="AT302" s="232" t="s">
        <v>138</v>
      </c>
      <c r="AU302" s="232" t="s">
        <v>143</v>
      </c>
      <c r="AY302" s="17" t="s">
        <v>135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7" t="s">
        <v>144</v>
      </c>
      <c r="BK302" s="233">
        <f>ROUND(I302*H302,2)</f>
        <v>0</v>
      </c>
      <c r="BL302" s="17" t="s">
        <v>466</v>
      </c>
      <c r="BM302" s="232" t="s">
        <v>1234</v>
      </c>
    </row>
    <row r="303" s="2" customFormat="1">
      <c r="A303" s="38"/>
      <c r="B303" s="39"/>
      <c r="C303" s="40"/>
      <c r="D303" s="234" t="s">
        <v>146</v>
      </c>
      <c r="E303" s="40"/>
      <c r="F303" s="235" t="s">
        <v>1233</v>
      </c>
      <c r="G303" s="40"/>
      <c r="H303" s="40"/>
      <c r="I303" s="236"/>
      <c r="J303" s="40"/>
      <c r="K303" s="40"/>
      <c r="L303" s="44"/>
      <c r="M303" s="237"/>
      <c r="N303" s="238"/>
      <c r="O303" s="92"/>
      <c r="P303" s="92"/>
      <c r="Q303" s="92"/>
      <c r="R303" s="92"/>
      <c r="S303" s="92"/>
      <c r="T303" s="93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146</v>
      </c>
      <c r="AU303" s="17" t="s">
        <v>143</v>
      </c>
    </row>
    <row r="304" s="2" customFormat="1" ht="37.8" customHeight="1">
      <c r="A304" s="38"/>
      <c r="B304" s="39"/>
      <c r="C304" s="220" t="s">
        <v>595</v>
      </c>
      <c r="D304" s="220" t="s">
        <v>138</v>
      </c>
      <c r="E304" s="221" t="s">
        <v>1235</v>
      </c>
      <c r="F304" s="222" t="s">
        <v>1236</v>
      </c>
      <c r="G304" s="223" t="s">
        <v>177</v>
      </c>
      <c r="H304" s="224">
        <v>0.025000000000000001</v>
      </c>
      <c r="I304" s="225"/>
      <c r="J304" s="226">
        <f>ROUND(I304*H304,2)</f>
        <v>0</v>
      </c>
      <c r="K304" s="227"/>
      <c r="L304" s="44"/>
      <c r="M304" s="228" t="s">
        <v>1</v>
      </c>
      <c r="N304" s="229" t="s">
        <v>41</v>
      </c>
      <c r="O304" s="92"/>
      <c r="P304" s="230">
        <f>O304*H304</f>
        <v>0</v>
      </c>
      <c r="Q304" s="230">
        <v>0</v>
      </c>
      <c r="R304" s="230">
        <f>Q304*H304</f>
        <v>0</v>
      </c>
      <c r="S304" s="230">
        <v>1.8</v>
      </c>
      <c r="T304" s="231">
        <f>S304*H304</f>
        <v>0.045000000000000005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2" t="s">
        <v>466</v>
      </c>
      <c r="AT304" s="232" t="s">
        <v>138</v>
      </c>
      <c r="AU304" s="232" t="s">
        <v>143</v>
      </c>
      <c r="AY304" s="17" t="s">
        <v>135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7" t="s">
        <v>144</v>
      </c>
      <c r="BK304" s="233">
        <f>ROUND(I304*H304,2)</f>
        <v>0</v>
      </c>
      <c r="BL304" s="17" t="s">
        <v>466</v>
      </c>
      <c r="BM304" s="232" t="s">
        <v>1237</v>
      </c>
    </row>
    <row r="305" s="2" customFormat="1">
      <c r="A305" s="38"/>
      <c r="B305" s="39"/>
      <c r="C305" s="40"/>
      <c r="D305" s="234" t="s">
        <v>146</v>
      </c>
      <c r="E305" s="40"/>
      <c r="F305" s="235" t="s">
        <v>1236</v>
      </c>
      <c r="G305" s="40"/>
      <c r="H305" s="40"/>
      <c r="I305" s="236"/>
      <c r="J305" s="40"/>
      <c r="K305" s="40"/>
      <c r="L305" s="44"/>
      <c r="M305" s="237"/>
      <c r="N305" s="238"/>
      <c r="O305" s="92"/>
      <c r="P305" s="92"/>
      <c r="Q305" s="92"/>
      <c r="R305" s="92"/>
      <c r="S305" s="92"/>
      <c r="T305" s="93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146</v>
      </c>
      <c r="AU305" s="17" t="s">
        <v>143</v>
      </c>
    </row>
    <row r="306" s="2" customFormat="1" ht="24.15" customHeight="1">
      <c r="A306" s="38"/>
      <c r="B306" s="39"/>
      <c r="C306" s="220" t="s">
        <v>601</v>
      </c>
      <c r="D306" s="220" t="s">
        <v>138</v>
      </c>
      <c r="E306" s="221" t="s">
        <v>1238</v>
      </c>
      <c r="F306" s="222" t="s">
        <v>1239</v>
      </c>
      <c r="G306" s="223" t="s">
        <v>253</v>
      </c>
      <c r="H306" s="224">
        <v>12</v>
      </c>
      <c r="I306" s="225"/>
      <c r="J306" s="226">
        <f>ROUND(I306*H306,2)</f>
        <v>0</v>
      </c>
      <c r="K306" s="227"/>
      <c r="L306" s="44"/>
      <c r="M306" s="228" t="s">
        <v>1</v>
      </c>
      <c r="N306" s="229" t="s">
        <v>41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0.002</v>
      </c>
      <c r="T306" s="231">
        <f>S306*H306</f>
        <v>0.024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2" t="s">
        <v>466</v>
      </c>
      <c r="AT306" s="232" t="s">
        <v>138</v>
      </c>
      <c r="AU306" s="232" t="s">
        <v>143</v>
      </c>
      <c r="AY306" s="17" t="s">
        <v>135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7" t="s">
        <v>144</v>
      </c>
      <c r="BK306" s="233">
        <f>ROUND(I306*H306,2)</f>
        <v>0</v>
      </c>
      <c r="BL306" s="17" t="s">
        <v>466</v>
      </c>
      <c r="BM306" s="232" t="s">
        <v>1240</v>
      </c>
    </row>
    <row r="307" s="2" customFormat="1">
      <c r="A307" s="38"/>
      <c r="B307" s="39"/>
      <c r="C307" s="40"/>
      <c r="D307" s="234" t="s">
        <v>146</v>
      </c>
      <c r="E307" s="40"/>
      <c r="F307" s="235" t="s">
        <v>1239</v>
      </c>
      <c r="G307" s="40"/>
      <c r="H307" s="40"/>
      <c r="I307" s="236"/>
      <c r="J307" s="40"/>
      <c r="K307" s="40"/>
      <c r="L307" s="44"/>
      <c r="M307" s="237"/>
      <c r="N307" s="238"/>
      <c r="O307" s="92"/>
      <c r="P307" s="92"/>
      <c r="Q307" s="92"/>
      <c r="R307" s="92"/>
      <c r="S307" s="92"/>
      <c r="T307" s="93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146</v>
      </c>
      <c r="AU307" s="17" t="s">
        <v>143</v>
      </c>
    </row>
    <row r="308" s="2" customFormat="1" ht="24.15" customHeight="1">
      <c r="A308" s="38"/>
      <c r="B308" s="39"/>
      <c r="C308" s="220" t="s">
        <v>607</v>
      </c>
      <c r="D308" s="220" t="s">
        <v>138</v>
      </c>
      <c r="E308" s="221" t="s">
        <v>1241</v>
      </c>
      <c r="F308" s="222" t="s">
        <v>1242</v>
      </c>
      <c r="G308" s="223" t="s">
        <v>253</v>
      </c>
      <c r="H308" s="224">
        <v>40</v>
      </c>
      <c r="I308" s="225"/>
      <c r="J308" s="226">
        <f>ROUND(I308*H308,2)</f>
        <v>0</v>
      </c>
      <c r="K308" s="227"/>
      <c r="L308" s="44"/>
      <c r="M308" s="228" t="s">
        <v>1</v>
      </c>
      <c r="N308" s="229" t="s">
        <v>41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0.002</v>
      </c>
      <c r="T308" s="231">
        <f>S308*H308</f>
        <v>0.080000000000000002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2" t="s">
        <v>466</v>
      </c>
      <c r="AT308" s="232" t="s">
        <v>138</v>
      </c>
      <c r="AU308" s="232" t="s">
        <v>143</v>
      </c>
      <c r="AY308" s="17" t="s">
        <v>135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7" t="s">
        <v>144</v>
      </c>
      <c r="BK308" s="233">
        <f>ROUND(I308*H308,2)</f>
        <v>0</v>
      </c>
      <c r="BL308" s="17" t="s">
        <v>466</v>
      </c>
      <c r="BM308" s="232" t="s">
        <v>1243</v>
      </c>
    </row>
    <row r="309" s="2" customFormat="1">
      <c r="A309" s="38"/>
      <c r="B309" s="39"/>
      <c r="C309" s="40"/>
      <c r="D309" s="234" t="s">
        <v>146</v>
      </c>
      <c r="E309" s="40"/>
      <c r="F309" s="235" t="s">
        <v>1242</v>
      </c>
      <c r="G309" s="40"/>
      <c r="H309" s="40"/>
      <c r="I309" s="236"/>
      <c r="J309" s="40"/>
      <c r="K309" s="40"/>
      <c r="L309" s="44"/>
      <c r="M309" s="237"/>
      <c r="N309" s="238"/>
      <c r="O309" s="92"/>
      <c r="P309" s="92"/>
      <c r="Q309" s="92"/>
      <c r="R309" s="92"/>
      <c r="S309" s="92"/>
      <c r="T309" s="93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146</v>
      </c>
      <c r="AU309" s="17" t="s">
        <v>143</v>
      </c>
    </row>
    <row r="310" s="2" customFormat="1" ht="33" customHeight="1">
      <c r="A310" s="38"/>
      <c r="B310" s="39"/>
      <c r="C310" s="220" t="s">
        <v>611</v>
      </c>
      <c r="D310" s="220" t="s">
        <v>138</v>
      </c>
      <c r="E310" s="221" t="s">
        <v>1244</v>
      </c>
      <c r="F310" s="222" t="s">
        <v>1245</v>
      </c>
      <c r="G310" s="223" t="s">
        <v>253</v>
      </c>
      <c r="H310" s="224">
        <v>5</v>
      </c>
      <c r="I310" s="225"/>
      <c r="J310" s="226">
        <f>ROUND(I310*H310,2)</f>
        <v>0</v>
      </c>
      <c r="K310" s="227"/>
      <c r="L310" s="44"/>
      <c r="M310" s="228" t="s">
        <v>1</v>
      </c>
      <c r="N310" s="229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0.0040000000000000001</v>
      </c>
      <c r="T310" s="231">
        <f>S310*H310</f>
        <v>0.02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2" t="s">
        <v>466</v>
      </c>
      <c r="AT310" s="232" t="s">
        <v>138</v>
      </c>
      <c r="AU310" s="232" t="s">
        <v>143</v>
      </c>
      <c r="AY310" s="17" t="s">
        <v>135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7" t="s">
        <v>144</v>
      </c>
      <c r="BK310" s="233">
        <f>ROUND(I310*H310,2)</f>
        <v>0</v>
      </c>
      <c r="BL310" s="17" t="s">
        <v>466</v>
      </c>
      <c r="BM310" s="232" t="s">
        <v>1246</v>
      </c>
    </row>
    <row r="311" s="2" customFormat="1">
      <c r="A311" s="38"/>
      <c r="B311" s="39"/>
      <c r="C311" s="40"/>
      <c r="D311" s="234" t="s">
        <v>146</v>
      </c>
      <c r="E311" s="40"/>
      <c r="F311" s="235" t="s">
        <v>1245</v>
      </c>
      <c r="G311" s="40"/>
      <c r="H311" s="40"/>
      <c r="I311" s="236"/>
      <c r="J311" s="40"/>
      <c r="K311" s="40"/>
      <c r="L311" s="44"/>
      <c r="M311" s="237"/>
      <c r="N311" s="238"/>
      <c r="O311" s="92"/>
      <c r="P311" s="92"/>
      <c r="Q311" s="92"/>
      <c r="R311" s="92"/>
      <c r="S311" s="92"/>
      <c r="T311" s="93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146</v>
      </c>
      <c r="AU311" s="17" t="s">
        <v>143</v>
      </c>
    </row>
    <row r="312" s="2" customFormat="1" ht="33" customHeight="1">
      <c r="A312" s="38"/>
      <c r="B312" s="39"/>
      <c r="C312" s="220" t="s">
        <v>615</v>
      </c>
      <c r="D312" s="220" t="s">
        <v>138</v>
      </c>
      <c r="E312" s="221" t="s">
        <v>1247</v>
      </c>
      <c r="F312" s="222" t="s">
        <v>1248</v>
      </c>
      <c r="G312" s="223" t="s">
        <v>253</v>
      </c>
      <c r="H312" s="224">
        <v>7</v>
      </c>
      <c r="I312" s="225"/>
      <c r="J312" s="226">
        <f>ROUND(I312*H312,2)</f>
        <v>0</v>
      </c>
      <c r="K312" s="227"/>
      <c r="L312" s="44"/>
      <c r="M312" s="228" t="s">
        <v>1</v>
      </c>
      <c r="N312" s="229" t="s">
        <v>41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0.019</v>
      </c>
      <c r="T312" s="231">
        <f>S312*H312</f>
        <v>0.13300000000000001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2" t="s">
        <v>466</v>
      </c>
      <c r="AT312" s="232" t="s">
        <v>138</v>
      </c>
      <c r="AU312" s="232" t="s">
        <v>143</v>
      </c>
      <c r="AY312" s="17" t="s">
        <v>135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7" t="s">
        <v>144</v>
      </c>
      <c r="BK312" s="233">
        <f>ROUND(I312*H312,2)</f>
        <v>0</v>
      </c>
      <c r="BL312" s="17" t="s">
        <v>466</v>
      </c>
      <c r="BM312" s="232" t="s">
        <v>1249</v>
      </c>
    </row>
    <row r="313" s="2" customFormat="1">
      <c r="A313" s="38"/>
      <c r="B313" s="39"/>
      <c r="C313" s="40"/>
      <c r="D313" s="234" t="s">
        <v>146</v>
      </c>
      <c r="E313" s="40"/>
      <c r="F313" s="235" t="s">
        <v>1248</v>
      </c>
      <c r="G313" s="40"/>
      <c r="H313" s="40"/>
      <c r="I313" s="236"/>
      <c r="J313" s="40"/>
      <c r="K313" s="40"/>
      <c r="L313" s="44"/>
      <c r="M313" s="237"/>
      <c r="N313" s="238"/>
      <c r="O313" s="92"/>
      <c r="P313" s="92"/>
      <c r="Q313" s="92"/>
      <c r="R313" s="92"/>
      <c r="S313" s="92"/>
      <c r="T313" s="93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146</v>
      </c>
      <c r="AU313" s="17" t="s">
        <v>143</v>
      </c>
    </row>
    <row r="314" s="12" customFormat="1" ht="25.92" customHeight="1">
      <c r="A314" s="12"/>
      <c r="B314" s="204"/>
      <c r="C314" s="205"/>
      <c r="D314" s="206" t="s">
        <v>72</v>
      </c>
      <c r="E314" s="207" t="s">
        <v>633</v>
      </c>
      <c r="F314" s="207" t="s">
        <v>634</v>
      </c>
      <c r="G314" s="205"/>
      <c r="H314" s="205"/>
      <c r="I314" s="208"/>
      <c r="J314" s="209">
        <f>BK314</f>
        <v>0</v>
      </c>
      <c r="K314" s="205"/>
      <c r="L314" s="210"/>
      <c r="M314" s="211"/>
      <c r="N314" s="212"/>
      <c r="O314" s="212"/>
      <c r="P314" s="213">
        <f>SUM(P315:P324)</f>
        <v>0</v>
      </c>
      <c r="Q314" s="212"/>
      <c r="R314" s="213">
        <f>SUM(R315:R324)</f>
        <v>0</v>
      </c>
      <c r="S314" s="212"/>
      <c r="T314" s="214">
        <f>SUM(T315:T324)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5" t="s">
        <v>142</v>
      </c>
      <c r="AT314" s="216" t="s">
        <v>72</v>
      </c>
      <c r="AU314" s="216" t="s">
        <v>73</v>
      </c>
      <c r="AY314" s="215" t="s">
        <v>135</v>
      </c>
      <c r="BK314" s="217">
        <f>SUM(BK315:BK324)</f>
        <v>0</v>
      </c>
    </row>
    <row r="315" s="2" customFormat="1" ht="16.5" customHeight="1">
      <c r="A315" s="38"/>
      <c r="B315" s="39"/>
      <c r="C315" s="220" t="s">
        <v>621</v>
      </c>
      <c r="D315" s="220" t="s">
        <v>138</v>
      </c>
      <c r="E315" s="221" t="s">
        <v>1250</v>
      </c>
      <c r="F315" s="222" t="s">
        <v>1251</v>
      </c>
      <c r="G315" s="223" t="s">
        <v>638</v>
      </c>
      <c r="H315" s="224">
        <v>3</v>
      </c>
      <c r="I315" s="225"/>
      <c r="J315" s="226">
        <f>ROUND(I315*H315,2)</f>
        <v>0</v>
      </c>
      <c r="K315" s="227"/>
      <c r="L315" s="44"/>
      <c r="M315" s="228" t="s">
        <v>1</v>
      </c>
      <c r="N315" s="229" t="s">
        <v>41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2" t="s">
        <v>639</v>
      </c>
      <c r="AT315" s="232" t="s">
        <v>138</v>
      </c>
      <c r="AU315" s="232" t="s">
        <v>81</v>
      </c>
      <c r="AY315" s="17" t="s">
        <v>135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7" t="s">
        <v>144</v>
      </c>
      <c r="BK315" s="233">
        <f>ROUND(I315*H315,2)</f>
        <v>0</v>
      </c>
      <c r="BL315" s="17" t="s">
        <v>639</v>
      </c>
      <c r="BM315" s="232" t="s">
        <v>1252</v>
      </c>
    </row>
    <row r="316" s="2" customFormat="1">
      <c r="A316" s="38"/>
      <c r="B316" s="39"/>
      <c r="C316" s="40"/>
      <c r="D316" s="234" t="s">
        <v>146</v>
      </c>
      <c r="E316" s="40"/>
      <c r="F316" s="235" t="s">
        <v>1251</v>
      </c>
      <c r="G316" s="40"/>
      <c r="H316" s="40"/>
      <c r="I316" s="236"/>
      <c r="J316" s="40"/>
      <c r="K316" s="40"/>
      <c r="L316" s="44"/>
      <c r="M316" s="237"/>
      <c r="N316" s="238"/>
      <c r="O316" s="92"/>
      <c r="P316" s="92"/>
      <c r="Q316" s="92"/>
      <c r="R316" s="92"/>
      <c r="S316" s="92"/>
      <c r="T316" s="93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146</v>
      </c>
      <c r="AU316" s="17" t="s">
        <v>81</v>
      </c>
    </row>
    <row r="317" s="2" customFormat="1" ht="16.5" customHeight="1">
      <c r="A317" s="38"/>
      <c r="B317" s="39"/>
      <c r="C317" s="220" t="s">
        <v>629</v>
      </c>
      <c r="D317" s="220" t="s">
        <v>138</v>
      </c>
      <c r="E317" s="221" t="s">
        <v>1253</v>
      </c>
      <c r="F317" s="222" t="s">
        <v>1254</v>
      </c>
      <c r="G317" s="223" t="s">
        <v>638</v>
      </c>
      <c r="H317" s="224">
        <v>8</v>
      </c>
      <c r="I317" s="225"/>
      <c r="J317" s="226">
        <f>ROUND(I317*H317,2)</f>
        <v>0</v>
      </c>
      <c r="K317" s="227"/>
      <c r="L317" s="44"/>
      <c r="M317" s="228" t="s">
        <v>1</v>
      </c>
      <c r="N317" s="229" t="s">
        <v>41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2" t="s">
        <v>639</v>
      </c>
      <c r="AT317" s="232" t="s">
        <v>138</v>
      </c>
      <c r="AU317" s="232" t="s">
        <v>81</v>
      </c>
      <c r="AY317" s="17" t="s">
        <v>135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7" t="s">
        <v>144</v>
      </c>
      <c r="BK317" s="233">
        <f>ROUND(I317*H317,2)</f>
        <v>0</v>
      </c>
      <c r="BL317" s="17" t="s">
        <v>639</v>
      </c>
      <c r="BM317" s="232" t="s">
        <v>1255</v>
      </c>
    </row>
    <row r="318" s="2" customFormat="1">
      <c r="A318" s="38"/>
      <c r="B318" s="39"/>
      <c r="C318" s="40"/>
      <c r="D318" s="234" t="s">
        <v>146</v>
      </c>
      <c r="E318" s="40"/>
      <c r="F318" s="235" t="s">
        <v>1254</v>
      </c>
      <c r="G318" s="40"/>
      <c r="H318" s="40"/>
      <c r="I318" s="236"/>
      <c r="J318" s="40"/>
      <c r="K318" s="40"/>
      <c r="L318" s="44"/>
      <c r="M318" s="237"/>
      <c r="N318" s="238"/>
      <c r="O318" s="92"/>
      <c r="P318" s="92"/>
      <c r="Q318" s="92"/>
      <c r="R318" s="92"/>
      <c r="S318" s="92"/>
      <c r="T318" s="93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146</v>
      </c>
      <c r="AU318" s="17" t="s">
        <v>81</v>
      </c>
    </row>
    <row r="319" s="2" customFormat="1">
      <c r="A319" s="38"/>
      <c r="B319" s="39"/>
      <c r="C319" s="40"/>
      <c r="D319" s="234" t="s">
        <v>389</v>
      </c>
      <c r="E319" s="40"/>
      <c r="F319" s="272" t="s">
        <v>1256</v>
      </c>
      <c r="G319" s="40"/>
      <c r="H319" s="40"/>
      <c r="I319" s="236"/>
      <c r="J319" s="40"/>
      <c r="K319" s="40"/>
      <c r="L319" s="44"/>
      <c r="M319" s="237"/>
      <c r="N319" s="238"/>
      <c r="O319" s="92"/>
      <c r="P319" s="92"/>
      <c r="Q319" s="92"/>
      <c r="R319" s="92"/>
      <c r="S319" s="92"/>
      <c r="T319" s="93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389</v>
      </c>
      <c r="AU319" s="17" t="s">
        <v>81</v>
      </c>
    </row>
    <row r="320" s="2" customFormat="1" ht="16.5" customHeight="1">
      <c r="A320" s="38"/>
      <c r="B320" s="39"/>
      <c r="C320" s="220" t="s">
        <v>635</v>
      </c>
      <c r="D320" s="220" t="s">
        <v>138</v>
      </c>
      <c r="E320" s="221" t="s">
        <v>1257</v>
      </c>
      <c r="F320" s="222" t="s">
        <v>1258</v>
      </c>
      <c r="G320" s="223" t="s">
        <v>638</v>
      </c>
      <c r="H320" s="224">
        <v>8</v>
      </c>
      <c r="I320" s="225"/>
      <c r="J320" s="226">
        <f>ROUND(I320*H320,2)</f>
        <v>0</v>
      </c>
      <c r="K320" s="227"/>
      <c r="L320" s="44"/>
      <c r="M320" s="228" t="s">
        <v>1</v>
      </c>
      <c r="N320" s="229" t="s">
        <v>41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2" t="s">
        <v>639</v>
      </c>
      <c r="AT320" s="232" t="s">
        <v>138</v>
      </c>
      <c r="AU320" s="232" t="s">
        <v>81</v>
      </c>
      <c r="AY320" s="17" t="s">
        <v>135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7" t="s">
        <v>144</v>
      </c>
      <c r="BK320" s="233">
        <f>ROUND(I320*H320,2)</f>
        <v>0</v>
      </c>
      <c r="BL320" s="17" t="s">
        <v>639</v>
      </c>
      <c r="BM320" s="232" t="s">
        <v>1259</v>
      </c>
    </row>
    <row r="321" s="2" customFormat="1">
      <c r="A321" s="38"/>
      <c r="B321" s="39"/>
      <c r="C321" s="40"/>
      <c r="D321" s="234" t="s">
        <v>146</v>
      </c>
      <c r="E321" s="40"/>
      <c r="F321" s="235" t="s">
        <v>1258</v>
      </c>
      <c r="G321" s="40"/>
      <c r="H321" s="40"/>
      <c r="I321" s="236"/>
      <c r="J321" s="40"/>
      <c r="K321" s="40"/>
      <c r="L321" s="44"/>
      <c r="M321" s="237"/>
      <c r="N321" s="238"/>
      <c r="O321" s="92"/>
      <c r="P321" s="92"/>
      <c r="Q321" s="92"/>
      <c r="R321" s="92"/>
      <c r="S321" s="92"/>
      <c r="T321" s="93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146</v>
      </c>
      <c r="AU321" s="17" t="s">
        <v>81</v>
      </c>
    </row>
    <row r="322" s="2" customFormat="1">
      <c r="A322" s="38"/>
      <c r="B322" s="39"/>
      <c r="C322" s="40"/>
      <c r="D322" s="234" t="s">
        <v>389</v>
      </c>
      <c r="E322" s="40"/>
      <c r="F322" s="272" t="s">
        <v>1260</v>
      </c>
      <c r="G322" s="40"/>
      <c r="H322" s="40"/>
      <c r="I322" s="236"/>
      <c r="J322" s="40"/>
      <c r="K322" s="40"/>
      <c r="L322" s="44"/>
      <c r="M322" s="237"/>
      <c r="N322" s="238"/>
      <c r="O322" s="92"/>
      <c r="P322" s="92"/>
      <c r="Q322" s="92"/>
      <c r="R322" s="92"/>
      <c r="S322" s="92"/>
      <c r="T322" s="93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389</v>
      </c>
      <c r="AU322" s="17" t="s">
        <v>81</v>
      </c>
    </row>
    <row r="323" s="2" customFormat="1" ht="21.75" customHeight="1">
      <c r="A323" s="38"/>
      <c r="B323" s="39"/>
      <c r="C323" s="220" t="s">
        <v>1261</v>
      </c>
      <c r="D323" s="220" t="s">
        <v>138</v>
      </c>
      <c r="E323" s="221" t="s">
        <v>636</v>
      </c>
      <c r="F323" s="222" t="s">
        <v>637</v>
      </c>
      <c r="G323" s="223" t="s">
        <v>638</v>
      </c>
      <c r="H323" s="224">
        <v>5</v>
      </c>
      <c r="I323" s="225"/>
      <c r="J323" s="226">
        <f>ROUND(I323*H323,2)</f>
        <v>0</v>
      </c>
      <c r="K323" s="227"/>
      <c r="L323" s="44"/>
      <c r="M323" s="228" t="s">
        <v>1</v>
      </c>
      <c r="N323" s="229" t="s">
        <v>41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2" t="s">
        <v>639</v>
      </c>
      <c r="AT323" s="232" t="s">
        <v>138</v>
      </c>
      <c r="AU323" s="232" t="s">
        <v>81</v>
      </c>
      <c r="AY323" s="17" t="s">
        <v>135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7" t="s">
        <v>144</v>
      </c>
      <c r="BK323" s="233">
        <f>ROUND(I323*H323,2)</f>
        <v>0</v>
      </c>
      <c r="BL323" s="17" t="s">
        <v>639</v>
      </c>
      <c r="BM323" s="232" t="s">
        <v>1262</v>
      </c>
    </row>
    <row r="324" s="2" customFormat="1">
      <c r="A324" s="38"/>
      <c r="B324" s="39"/>
      <c r="C324" s="40"/>
      <c r="D324" s="234" t="s">
        <v>146</v>
      </c>
      <c r="E324" s="40"/>
      <c r="F324" s="235" t="s">
        <v>637</v>
      </c>
      <c r="G324" s="40"/>
      <c r="H324" s="40"/>
      <c r="I324" s="236"/>
      <c r="J324" s="40"/>
      <c r="K324" s="40"/>
      <c r="L324" s="44"/>
      <c r="M324" s="283"/>
      <c r="N324" s="284"/>
      <c r="O324" s="285"/>
      <c r="P324" s="285"/>
      <c r="Q324" s="285"/>
      <c r="R324" s="285"/>
      <c r="S324" s="285"/>
      <c r="T324" s="286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146</v>
      </c>
      <c r="AU324" s="17" t="s">
        <v>81</v>
      </c>
    </row>
    <row r="325" s="2" customFormat="1" ht="6.96" customHeight="1">
      <c r="A325" s="38"/>
      <c r="B325" s="67"/>
      <c r="C325" s="68"/>
      <c r="D325" s="68"/>
      <c r="E325" s="68"/>
      <c r="F325" s="68"/>
      <c r="G325" s="68"/>
      <c r="H325" s="68"/>
      <c r="I325" s="68"/>
      <c r="J325" s="68"/>
      <c r="K325" s="68"/>
      <c r="L325" s="44"/>
      <c r="M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</row>
  </sheetData>
  <sheetProtection sheet="1" autoFilter="0" formatColumns="0" formatRows="0" objects="1" scenarios="1" spinCount="100000" saltValue="8BWdzaiYOkYGWxo2RHcSh8MB+IgfIlqgyglcTUvxjJOc5cMgAwK/9KTXqKy+0cVv+vx8MM5ju/aKP7Ae+lvIVA==" hashValue="f0zjwgxzZdzCvnMfRIINTmhBuJkJGtfZ1e+vRIYR2UoP68H6tHTUVaImxBaRgP9S5h0gAJ30GwtAfDT7QVCQMA==" algorithmName="SHA-512" password="CC35"/>
  <autoFilter ref="C120:K32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81</v>
      </c>
    </row>
    <row r="4" s="1" customFormat="1" ht="24.96" customHeight="1">
      <c r="B4" s="20"/>
      <c r="D4" s="139" t="s">
        <v>95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Mladotice ON - oprava bytové části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96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1263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27. 1. 2022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21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ROUND(J122,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ROUND((SUM(BE122:BE137)),  2)</f>
        <v>0</v>
      </c>
      <c r="G33" s="38"/>
      <c r="H33" s="38"/>
      <c r="I33" s="156">
        <v>0.20999999999999999</v>
      </c>
      <c r="J33" s="155">
        <f>ROUND(((SUM(BE122:BE137))*I33),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ROUND((SUM(BF122:BF137)),  2)</f>
        <v>0</v>
      </c>
      <c r="G34" s="38"/>
      <c r="H34" s="38"/>
      <c r="I34" s="156">
        <v>0.14999999999999999</v>
      </c>
      <c r="J34" s="155">
        <f>ROUND(((SUM(BF122:BF137))*I34),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ROUND((SUM(BG122:BG137)),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ROUND((SUM(BH122:BH137)),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ROUND((SUM(BI122:BI137)),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Mladotice ON - oprava bytové části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05 - VRN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27. 1. 2022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101</v>
      </c>
      <c r="D96" s="40"/>
      <c r="E96" s="40"/>
      <c r="F96" s="40"/>
      <c r="G96" s="40"/>
      <c r="H96" s="40"/>
      <c r="I96" s="40"/>
      <c r="J96" s="111">
        <f>J122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1264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6"/>
      <c r="C99" s="187"/>
      <c r="D99" s="188" t="s">
        <v>1265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1266</v>
      </c>
      <c r="E100" s="189"/>
      <c r="F100" s="189"/>
      <c r="G100" s="189"/>
      <c r="H100" s="189"/>
      <c r="I100" s="189"/>
      <c r="J100" s="190">
        <f>J128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1267</v>
      </c>
      <c r="E101" s="189"/>
      <c r="F101" s="189"/>
      <c r="G101" s="189"/>
      <c r="H101" s="189"/>
      <c r="I101" s="189"/>
      <c r="J101" s="190">
        <f>J131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1268</v>
      </c>
      <c r="E102" s="189"/>
      <c r="F102" s="189"/>
      <c r="G102" s="189"/>
      <c r="H102" s="189"/>
      <c r="I102" s="189"/>
      <c r="J102" s="190">
        <f>J135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120</v>
      </c>
      <c r="D109" s="40"/>
      <c r="E109" s="40"/>
      <c r="F109" s="40"/>
      <c r="G109" s="40"/>
      <c r="H109" s="40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Mladotice ON - oprava bytové části</v>
      </c>
      <c r="F112" s="32"/>
      <c r="G112" s="32"/>
      <c r="H112" s="32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96</v>
      </c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7" t="str">
        <f>E9</f>
        <v>SO 05 - VRN</v>
      </c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80" t="str">
        <f>IF(J12="","",J12)</f>
        <v>27. 1. 2022</v>
      </c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29</v>
      </c>
      <c r="J118" s="36" t="str">
        <f>E21</f>
        <v xml:space="preserve"> 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31</v>
      </c>
      <c r="J119" s="36" t="str">
        <f>E24</f>
        <v xml:space="preserve"> </v>
      </c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121</v>
      </c>
      <c r="D121" s="195" t="s">
        <v>58</v>
      </c>
      <c r="E121" s="195" t="s">
        <v>54</v>
      </c>
      <c r="F121" s="195" t="s">
        <v>55</v>
      </c>
      <c r="G121" s="195" t="s">
        <v>122</v>
      </c>
      <c r="H121" s="195" t="s">
        <v>123</v>
      </c>
      <c r="I121" s="195" t="s">
        <v>124</v>
      </c>
      <c r="J121" s="196" t="s">
        <v>100</v>
      </c>
      <c r="K121" s="197" t="s">
        <v>125</v>
      </c>
      <c r="L121" s="198"/>
      <c r="M121" s="101" t="s">
        <v>1</v>
      </c>
      <c r="N121" s="102" t="s">
        <v>37</v>
      </c>
      <c r="O121" s="102" t="s">
        <v>126</v>
      </c>
      <c r="P121" s="102" t="s">
        <v>127</v>
      </c>
      <c r="Q121" s="102" t="s">
        <v>128</v>
      </c>
      <c r="R121" s="102" t="s">
        <v>129</v>
      </c>
      <c r="S121" s="102" t="s">
        <v>130</v>
      </c>
      <c r="T121" s="103" t="s">
        <v>131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8" t="s">
        <v>132</v>
      </c>
      <c r="D122" s="40"/>
      <c r="E122" s="40"/>
      <c r="F122" s="40"/>
      <c r="G122" s="40"/>
      <c r="H122" s="40"/>
      <c r="I122" s="40"/>
      <c r="J122" s="199">
        <f>BK122</f>
        <v>0</v>
      </c>
      <c r="K122" s="40"/>
      <c r="L122" s="44"/>
      <c r="M122" s="104"/>
      <c r="N122" s="200"/>
      <c r="O122" s="105"/>
      <c r="P122" s="201">
        <f>P123+P124</f>
        <v>0</v>
      </c>
      <c r="Q122" s="105"/>
      <c r="R122" s="201">
        <f>R123+R124</f>
        <v>0</v>
      </c>
      <c r="S122" s="105"/>
      <c r="T122" s="202">
        <f>T123+T124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102</v>
      </c>
      <c r="BK122" s="203">
        <f>BK123+BK124</f>
        <v>0</v>
      </c>
    </row>
    <row r="123" s="12" customFormat="1" ht="25.92" customHeight="1">
      <c r="A123" s="12"/>
      <c r="B123" s="204"/>
      <c r="C123" s="205"/>
      <c r="D123" s="206" t="s">
        <v>72</v>
      </c>
      <c r="E123" s="207" t="s">
        <v>235</v>
      </c>
      <c r="F123" s="207" t="s">
        <v>236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v>0</v>
      </c>
      <c r="Q123" s="212"/>
      <c r="R123" s="213">
        <v>0</v>
      </c>
      <c r="S123" s="212"/>
      <c r="T123" s="214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143</v>
      </c>
      <c r="AT123" s="216" t="s">
        <v>72</v>
      </c>
      <c r="AU123" s="216" t="s">
        <v>73</v>
      </c>
      <c r="AY123" s="215" t="s">
        <v>135</v>
      </c>
      <c r="BK123" s="217">
        <v>0</v>
      </c>
    </row>
    <row r="124" s="12" customFormat="1" ht="25.92" customHeight="1">
      <c r="A124" s="12"/>
      <c r="B124" s="204"/>
      <c r="C124" s="205"/>
      <c r="D124" s="206" t="s">
        <v>72</v>
      </c>
      <c r="E124" s="207" t="s">
        <v>93</v>
      </c>
      <c r="F124" s="207" t="s">
        <v>1269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P125+P128+P131+P135</f>
        <v>0</v>
      </c>
      <c r="Q124" s="212"/>
      <c r="R124" s="213">
        <f>R125+R128+R131+R135</f>
        <v>0</v>
      </c>
      <c r="S124" s="212"/>
      <c r="T124" s="214">
        <f>T125+T128+T131+T135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144</v>
      </c>
      <c r="AT124" s="216" t="s">
        <v>72</v>
      </c>
      <c r="AU124" s="216" t="s">
        <v>73</v>
      </c>
      <c r="AY124" s="215" t="s">
        <v>135</v>
      </c>
      <c r="BK124" s="217">
        <f>BK125+BK128+BK131+BK135</f>
        <v>0</v>
      </c>
    </row>
    <row r="125" s="12" customFormat="1" ht="22.8" customHeight="1">
      <c r="A125" s="12"/>
      <c r="B125" s="204"/>
      <c r="C125" s="205"/>
      <c r="D125" s="206" t="s">
        <v>72</v>
      </c>
      <c r="E125" s="218" t="s">
        <v>1270</v>
      </c>
      <c r="F125" s="218" t="s">
        <v>1271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SUM(P126:P127)</f>
        <v>0</v>
      </c>
      <c r="Q125" s="212"/>
      <c r="R125" s="213">
        <f>SUM(R126:R127)</f>
        <v>0</v>
      </c>
      <c r="S125" s="212"/>
      <c r="T125" s="214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144</v>
      </c>
      <c r="AT125" s="216" t="s">
        <v>72</v>
      </c>
      <c r="AU125" s="216" t="s">
        <v>81</v>
      </c>
      <c r="AY125" s="215" t="s">
        <v>135</v>
      </c>
      <c r="BK125" s="217">
        <f>SUM(BK126:BK127)</f>
        <v>0</v>
      </c>
    </row>
    <row r="126" s="2" customFormat="1" ht="16.5" customHeight="1">
      <c r="A126" s="38"/>
      <c r="B126" s="39"/>
      <c r="C126" s="220" t="s">
        <v>81</v>
      </c>
      <c r="D126" s="220" t="s">
        <v>138</v>
      </c>
      <c r="E126" s="221" t="s">
        <v>1272</v>
      </c>
      <c r="F126" s="222" t="s">
        <v>1273</v>
      </c>
      <c r="G126" s="223" t="s">
        <v>1274</v>
      </c>
      <c r="H126" s="224">
        <v>1</v>
      </c>
      <c r="I126" s="225"/>
      <c r="J126" s="226">
        <f>ROUND(I126*H126,2)</f>
        <v>0</v>
      </c>
      <c r="K126" s="227"/>
      <c r="L126" s="44"/>
      <c r="M126" s="228" t="s">
        <v>1</v>
      </c>
      <c r="N126" s="229" t="s">
        <v>41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2" t="s">
        <v>1275</v>
      </c>
      <c r="AT126" s="232" t="s">
        <v>138</v>
      </c>
      <c r="AU126" s="232" t="s">
        <v>143</v>
      </c>
      <c r="AY126" s="17" t="s">
        <v>135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144</v>
      </c>
      <c r="BK126" s="233">
        <f>ROUND(I126*H126,2)</f>
        <v>0</v>
      </c>
      <c r="BL126" s="17" t="s">
        <v>1275</v>
      </c>
      <c r="BM126" s="232" t="s">
        <v>1276</v>
      </c>
    </row>
    <row r="127" s="2" customFormat="1">
      <c r="A127" s="38"/>
      <c r="B127" s="39"/>
      <c r="C127" s="40"/>
      <c r="D127" s="234" t="s">
        <v>146</v>
      </c>
      <c r="E127" s="40"/>
      <c r="F127" s="235" t="s">
        <v>1273</v>
      </c>
      <c r="G127" s="40"/>
      <c r="H127" s="40"/>
      <c r="I127" s="236"/>
      <c r="J127" s="40"/>
      <c r="K127" s="40"/>
      <c r="L127" s="44"/>
      <c r="M127" s="237"/>
      <c r="N127" s="238"/>
      <c r="O127" s="92"/>
      <c r="P127" s="92"/>
      <c r="Q127" s="92"/>
      <c r="R127" s="92"/>
      <c r="S127" s="92"/>
      <c r="T127" s="9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146</v>
      </c>
      <c r="AU127" s="17" t="s">
        <v>143</v>
      </c>
    </row>
    <row r="128" s="12" customFormat="1" ht="22.8" customHeight="1">
      <c r="A128" s="12"/>
      <c r="B128" s="204"/>
      <c r="C128" s="205"/>
      <c r="D128" s="206" t="s">
        <v>72</v>
      </c>
      <c r="E128" s="218" t="s">
        <v>1277</v>
      </c>
      <c r="F128" s="218" t="s">
        <v>1278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SUM(P129:P130)</f>
        <v>0</v>
      </c>
      <c r="Q128" s="212"/>
      <c r="R128" s="213">
        <f>SUM(R129:R130)</f>
        <v>0</v>
      </c>
      <c r="S128" s="212"/>
      <c r="T128" s="214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144</v>
      </c>
      <c r="AT128" s="216" t="s">
        <v>72</v>
      </c>
      <c r="AU128" s="216" t="s">
        <v>81</v>
      </c>
      <c r="AY128" s="215" t="s">
        <v>135</v>
      </c>
      <c r="BK128" s="217">
        <f>SUM(BK129:BK130)</f>
        <v>0</v>
      </c>
    </row>
    <row r="129" s="2" customFormat="1" ht="16.5" customHeight="1">
      <c r="A129" s="38"/>
      <c r="B129" s="39"/>
      <c r="C129" s="220" t="s">
        <v>143</v>
      </c>
      <c r="D129" s="220" t="s">
        <v>138</v>
      </c>
      <c r="E129" s="221" t="s">
        <v>1279</v>
      </c>
      <c r="F129" s="222" t="s">
        <v>1278</v>
      </c>
      <c r="G129" s="223" t="s">
        <v>1274</v>
      </c>
      <c r="H129" s="224">
        <v>1</v>
      </c>
      <c r="I129" s="225"/>
      <c r="J129" s="226">
        <f>ROUND(I129*H129,2)</f>
        <v>0</v>
      </c>
      <c r="K129" s="227"/>
      <c r="L129" s="44"/>
      <c r="M129" s="228" t="s">
        <v>1</v>
      </c>
      <c r="N129" s="229" t="s">
        <v>41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1275</v>
      </c>
      <c r="AT129" s="232" t="s">
        <v>138</v>
      </c>
      <c r="AU129" s="232" t="s">
        <v>143</v>
      </c>
      <c r="AY129" s="17" t="s">
        <v>135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144</v>
      </c>
      <c r="BK129" s="233">
        <f>ROUND(I129*H129,2)</f>
        <v>0</v>
      </c>
      <c r="BL129" s="17" t="s">
        <v>1275</v>
      </c>
      <c r="BM129" s="232" t="s">
        <v>1280</v>
      </c>
    </row>
    <row r="130" s="2" customFormat="1">
      <c r="A130" s="38"/>
      <c r="B130" s="39"/>
      <c r="C130" s="40"/>
      <c r="D130" s="234" t="s">
        <v>146</v>
      </c>
      <c r="E130" s="40"/>
      <c r="F130" s="235" t="s">
        <v>1278</v>
      </c>
      <c r="G130" s="40"/>
      <c r="H130" s="40"/>
      <c r="I130" s="236"/>
      <c r="J130" s="40"/>
      <c r="K130" s="40"/>
      <c r="L130" s="44"/>
      <c r="M130" s="237"/>
      <c r="N130" s="238"/>
      <c r="O130" s="92"/>
      <c r="P130" s="92"/>
      <c r="Q130" s="92"/>
      <c r="R130" s="92"/>
      <c r="S130" s="92"/>
      <c r="T130" s="9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146</v>
      </c>
      <c r="AU130" s="17" t="s">
        <v>143</v>
      </c>
    </row>
    <row r="131" s="12" customFormat="1" ht="22.8" customHeight="1">
      <c r="A131" s="12"/>
      <c r="B131" s="204"/>
      <c r="C131" s="205"/>
      <c r="D131" s="206" t="s">
        <v>72</v>
      </c>
      <c r="E131" s="218" t="s">
        <v>1281</v>
      </c>
      <c r="F131" s="218" t="s">
        <v>1282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SUM(P132:P134)</f>
        <v>0</v>
      </c>
      <c r="Q131" s="212"/>
      <c r="R131" s="213">
        <f>SUM(R132:R134)</f>
        <v>0</v>
      </c>
      <c r="S131" s="212"/>
      <c r="T131" s="214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144</v>
      </c>
      <c r="AT131" s="216" t="s">
        <v>72</v>
      </c>
      <c r="AU131" s="216" t="s">
        <v>81</v>
      </c>
      <c r="AY131" s="215" t="s">
        <v>135</v>
      </c>
      <c r="BK131" s="217">
        <f>SUM(BK132:BK134)</f>
        <v>0</v>
      </c>
    </row>
    <row r="132" s="2" customFormat="1" ht="16.5" customHeight="1">
      <c r="A132" s="38"/>
      <c r="B132" s="39"/>
      <c r="C132" s="220" t="s">
        <v>136</v>
      </c>
      <c r="D132" s="220" t="s">
        <v>138</v>
      </c>
      <c r="E132" s="221" t="s">
        <v>1283</v>
      </c>
      <c r="F132" s="222" t="s">
        <v>1284</v>
      </c>
      <c r="G132" s="223" t="s">
        <v>1274</v>
      </c>
      <c r="H132" s="224">
        <v>1</v>
      </c>
      <c r="I132" s="225"/>
      <c r="J132" s="226">
        <f>ROUND(I132*H132,2)</f>
        <v>0</v>
      </c>
      <c r="K132" s="227"/>
      <c r="L132" s="44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2" t="s">
        <v>1275</v>
      </c>
      <c r="AT132" s="232" t="s">
        <v>138</v>
      </c>
      <c r="AU132" s="232" t="s">
        <v>143</v>
      </c>
      <c r="AY132" s="17" t="s">
        <v>135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144</v>
      </c>
      <c r="BK132" s="233">
        <f>ROUND(I132*H132,2)</f>
        <v>0</v>
      </c>
      <c r="BL132" s="17" t="s">
        <v>1275</v>
      </c>
      <c r="BM132" s="232" t="s">
        <v>1285</v>
      </c>
    </row>
    <row r="133" s="2" customFormat="1">
      <c r="A133" s="38"/>
      <c r="B133" s="39"/>
      <c r="C133" s="40"/>
      <c r="D133" s="234" t="s">
        <v>146</v>
      </c>
      <c r="E133" s="40"/>
      <c r="F133" s="235" t="s">
        <v>1284</v>
      </c>
      <c r="G133" s="40"/>
      <c r="H133" s="40"/>
      <c r="I133" s="236"/>
      <c r="J133" s="40"/>
      <c r="K133" s="40"/>
      <c r="L133" s="44"/>
      <c r="M133" s="237"/>
      <c r="N133" s="238"/>
      <c r="O133" s="92"/>
      <c r="P133" s="92"/>
      <c r="Q133" s="92"/>
      <c r="R133" s="92"/>
      <c r="S133" s="92"/>
      <c r="T133" s="9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146</v>
      </c>
      <c r="AU133" s="17" t="s">
        <v>143</v>
      </c>
    </row>
    <row r="134" s="2" customFormat="1">
      <c r="A134" s="38"/>
      <c r="B134" s="39"/>
      <c r="C134" s="40"/>
      <c r="D134" s="234" t="s">
        <v>389</v>
      </c>
      <c r="E134" s="40"/>
      <c r="F134" s="272" t="s">
        <v>1286</v>
      </c>
      <c r="G134" s="40"/>
      <c r="H134" s="40"/>
      <c r="I134" s="236"/>
      <c r="J134" s="40"/>
      <c r="K134" s="40"/>
      <c r="L134" s="44"/>
      <c r="M134" s="237"/>
      <c r="N134" s="238"/>
      <c r="O134" s="92"/>
      <c r="P134" s="92"/>
      <c r="Q134" s="92"/>
      <c r="R134" s="92"/>
      <c r="S134" s="92"/>
      <c r="T134" s="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389</v>
      </c>
      <c r="AU134" s="17" t="s">
        <v>143</v>
      </c>
    </row>
    <row r="135" s="12" customFormat="1" ht="22.8" customHeight="1">
      <c r="A135" s="12"/>
      <c r="B135" s="204"/>
      <c r="C135" s="205"/>
      <c r="D135" s="206" t="s">
        <v>72</v>
      </c>
      <c r="E135" s="218" t="s">
        <v>1287</v>
      </c>
      <c r="F135" s="218" t="s">
        <v>1288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SUM(P136:P137)</f>
        <v>0</v>
      </c>
      <c r="Q135" s="212"/>
      <c r="R135" s="213">
        <f>SUM(R136:R137)</f>
        <v>0</v>
      </c>
      <c r="S135" s="212"/>
      <c r="T135" s="214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144</v>
      </c>
      <c r="AT135" s="216" t="s">
        <v>72</v>
      </c>
      <c r="AU135" s="216" t="s">
        <v>81</v>
      </c>
      <c r="AY135" s="215" t="s">
        <v>135</v>
      </c>
      <c r="BK135" s="217">
        <f>SUM(BK136:BK137)</f>
        <v>0</v>
      </c>
    </row>
    <row r="136" s="2" customFormat="1" ht="16.5" customHeight="1">
      <c r="A136" s="38"/>
      <c r="B136" s="39"/>
      <c r="C136" s="220" t="s">
        <v>142</v>
      </c>
      <c r="D136" s="220" t="s">
        <v>138</v>
      </c>
      <c r="E136" s="221" t="s">
        <v>1289</v>
      </c>
      <c r="F136" s="222" t="s">
        <v>1288</v>
      </c>
      <c r="G136" s="223" t="s">
        <v>1274</v>
      </c>
      <c r="H136" s="224">
        <v>1</v>
      </c>
      <c r="I136" s="225"/>
      <c r="J136" s="226">
        <f>ROUND(I136*H136,2)</f>
        <v>0</v>
      </c>
      <c r="K136" s="227"/>
      <c r="L136" s="44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1275</v>
      </c>
      <c r="AT136" s="232" t="s">
        <v>138</v>
      </c>
      <c r="AU136" s="232" t="s">
        <v>143</v>
      </c>
      <c r="AY136" s="17" t="s">
        <v>135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144</v>
      </c>
      <c r="BK136" s="233">
        <f>ROUND(I136*H136,2)</f>
        <v>0</v>
      </c>
      <c r="BL136" s="17" t="s">
        <v>1275</v>
      </c>
      <c r="BM136" s="232" t="s">
        <v>1290</v>
      </c>
    </row>
    <row r="137" s="2" customFormat="1">
      <c r="A137" s="38"/>
      <c r="B137" s="39"/>
      <c r="C137" s="40"/>
      <c r="D137" s="234" t="s">
        <v>146</v>
      </c>
      <c r="E137" s="40"/>
      <c r="F137" s="235" t="s">
        <v>1288</v>
      </c>
      <c r="G137" s="40"/>
      <c r="H137" s="40"/>
      <c r="I137" s="236"/>
      <c r="J137" s="40"/>
      <c r="K137" s="40"/>
      <c r="L137" s="44"/>
      <c r="M137" s="283"/>
      <c r="N137" s="284"/>
      <c r="O137" s="285"/>
      <c r="P137" s="285"/>
      <c r="Q137" s="285"/>
      <c r="R137" s="285"/>
      <c r="S137" s="285"/>
      <c r="T137" s="286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143</v>
      </c>
    </row>
    <row r="138" s="2" customFormat="1" ht="6.96" customHeight="1">
      <c r="A138" s="38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yYpFlccoyCj9ZfwvghLvmDwqI5zXIOmyp58vu6EKYJeWCsN5MNxi2tXF5T+I+bthHvcNXm8898l+qoerKyTdeA==" hashValue="dxQozFxoxJh0ZV6YXg/YE1yED1YhS/MDDfgOB0tzj+323uO0GgqKgbx1YOq8vJdGUVyV+DQJwSqFt55EEa/LSw==" algorithmName="SHA-512" password="CC35"/>
  <autoFilter ref="C121:K13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2022-03-16T09:45:11Z</dcterms:created>
  <dcterms:modified xsi:type="dcterms:W3CDTF">2022-03-16T09:45:21Z</dcterms:modified>
</cp:coreProperties>
</file>